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101_SO101-001" sheetId="3" r:id="rId3"/>
    <sheet name="SO101_SO101-002" sheetId="4" r:id="rId4"/>
    <sheet name="SO201" sheetId="5" r:id="rId5"/>
  </sheets>
  <definedNames/>
  <calcPr/>
  <webPublishing/>
</workbook>
</file>

<file path=xl/sharedStrings.xml><?xml version="1.0" encoding="utf-8"?>
<sst xmlns="http://schemas.openxmlformats.org/spreadsheetml/2006/main" count="1700" uniqueCount="584">
  <si>
    <t>ASPE10</t>
  </si>
  <si>
    <t>S</t>
  </si>
  <si>
    <t>Soupis prací objektu</t>
  </si>
  <si>
    <t xml:space="preserve">Stavba: </t>
  </si>
  <si>
    <t>III/3844</t>
  </si>
  <si>
    <t>Brno, Baltisbergrova zatáčka, most 3844-1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</si>
  <si>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</si>
  <si>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</si>
  <si>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</si>
  <si>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</si>
  <si>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</si>
  <si>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</si>
  <si>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</si>
  <si>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</si>
  <si>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</si>
  <si>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</si>
  <si>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</si>
  <si>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</si>
  <si>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</si>
  <si>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</si>
  <si>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</si>
  <si>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</si>
  <si>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</si>
  <si>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</si>
  <si>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</si>
  <si>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</si>
  <si>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</si>
  <si>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</si>
  <si>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</si>
  <si>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</si>
  <si>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</si>
  <si>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</si>
  <si>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</si>
  <si>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</si>
  <si>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</si>
  <si>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</si>
  <si>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</si>
  <si>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</si>
  <si>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</si>
  <si>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</si>
  <si>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</si>
  <si>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</si>
  <si>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</si>
  <si>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</si>
  <si>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</si>
  <si>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</si>
  <si>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</si>
  <si>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</si>
  <si>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</si>
  <si>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</si>
  <si>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</si>
  <si>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</si>
  <si>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</si>
  <si>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  
geodetické zaměření skutečného provedení stavby   
geodetické sledování během stavby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</si>
  <si>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</si>
  <si>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</si>
  <si>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</si>
  <si>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</si>
  <si>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</si>
  <si>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</si>
  <si>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   
Stávající svislé dopravní značky se pro potřeby PDZ zachovají a dle potřeby zakryjí, upraví nebo doplní.   
Přechodné SDZ (značky, směrovací desky, závory, semafor. souprava, světla) se umístí na nosičích a podkladních deskách včetně nutných přesunů dle jednotlivých fází (etap) výstavby, dodávka, montáž, demontáž.     
Délka trvání a způsob řešení každé etapy závisí na prováděcí firmě.</t>
  </si>
  <si>
    <t>1=1,000 [A]</t>
  </si>
  <si>
    <t>zahrnuje veškeré náklady spojené s objednatelem požadovanými zařízeními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</si>
  <si>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</si>
  <si>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</si>
  <si>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</si>
  <si>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</si>
  <si>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</si>
  <si>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</si>
  <si>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</si>
  <si>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</si>
  <si>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</si>
  <si>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</si>
  <si>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</si>
  <si>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</si>
  <si>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</si>
  <si>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</si>
  <si>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</si>
  <si>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</si>
  <si>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</si>
  <si>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</si>
  <si>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</si>
  <si>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</si>
  <si>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</si>
  <si>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</si>
  <si>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</si>
  <si>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</si>
  <si>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</si>
  <si>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</si>
  <si>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</si>
  <si>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</si>
  <si>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</si>
  <si>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SO101</t>
  </si>
  <si>
    <t>Sil. III/3844 Stará dálnice, větev křižovatky</t>
  </si>
  <si>
    <t>SO101-001</t>
  </si>
  <si>
    <t>014102</t>
  </si>
  <si>
    <t>POPLATKY ZA SKLÁDKU</t>
  </si>
  <si>
    <t>T</t>
  </si>
  <si>
    <t>pol. 11130: 473*0,1*2=94,600 [A] 
pol. 12933: (152+78)*0,6*2=276,000 [B] 
Celkem: A+B=370,600 [C]</t>
  </si>
  <si>
    <t>zahrnuje veškeré poplatky provozovateli skládky související s uložením odpadu na skládce.</t>
  </si>
  <si>
    <t>Zemní práce</t>
  </si>
  <si>
    <t>11130</t>
  </si>
  <si>
    <t>SEJMUTÍ DRNU</t>
  </si>
  <si>
    <t>M2</t>
  </si>
  <si>
    <t>sejmutí drnu tl. 0,1 m  
vč. naložení, odvozu a uložení na skládku</t>
  </si>
  <si>
    <t>planimetrováno programem autocad ze situace (výkr. č. 02) 
473=473,000 [A]</t>
  </si>
  <si>
    <t>včetně vodorovné dopravy  a uložení na skládku</t>
  </si>
  <si>
    <t>11372</t>
  </si>
  <si>
    <t>FRÉZOVÁNÍ ZPEVNĚNÝCH PLOCH ASFALTOVÝCH</t>
  </si>
  <si>
    <t>M3</t>
  </si>
  <si>
    <t>frézování stávající vozovky v tl. do 100 mm  
vč. odvozu a likvidace vyfrézovaného materiálu v režii zhotovitele</t>
  </si>
  <si>
    <t>planimetrováno programem autocad ze situace (výkr. č. 02) 
2553*0,1=255,300 [A]</t>
  </si>
  <si>
    <t>Položka zahrnuje veškerou manipulaci s vybouranou sutí a s vybouranými hmotami vč. uložení na skládku. Nezahrnuje poplatek za skládku.</t>
  </si>
  <si>
    <t>17310</t>
  </si>
  <si>
    <t>ZEMNÍ KRAJNICE A DOSYPÁVKY SE ZHUTNĚNÍM</t>
  </si>
  <si>
    <t>planimetrováno programem autocad ze situace a vzorových řezů  (výkr. č.02 a 04) 
(189*0,25)+(215*0,36)=124,650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</si>
  <si>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</si>
  <si>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</si>
  <si>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</si>
  <si>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planimetrováno programem autocad ze situace (výkr. č. 02) 
507=507,000 [A]</t>
  </si>
  <si>
    <t>položka zahrnuje:  
nutné přemístění ornice z dočasných skládek vzdálených do 50m  
rozprostření ornice v předepsané tloušťce ve svahu přes 1:5</t>
  </si>
  <si>
    <t>15</t>
  </si>
  <si>
    <t>18241</t>
  </si>
  <si>
    <t>ZALOŽENÍ TRÁVNÍKU RUČNÍM VÝSEVEM</t>
  </si>
  <si>
    <t>planimetrováno programem autocad ze situace (výkr. č. 02) 
507+404=911,000 [A]</t>
  </si>
  <si>
    <t>Zahrnuje dodání předepsané travní směsi, její výsev na ornici, zalévání, první pokosení, to vše bez ohledu na sklon terénu</t>
  </si>
  <si>
    <t>39</t>
  </si>
  <si>
    <t>12933</t>
  </si>
  <si>
    <t>ČIŠTĚNÍ PŘÍKOPŮ OD NÁNOSU PŘES 0,50M3/M</t>
  </si>
  <si>
    <t>M</t>
  </si>
  <si>
    <t>planimetrováno programem autocad ze situace (výkr. č. 02) 
152+78=230,000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</si>
  <si>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</si>
  <si>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48</t>
  </si>
  <si>
    <t>18231</t>
  </si>
  <si>
    <t>ROZPROSTŘENÍ ORNICE V ROVINĚ V TL DO 0,10M</t>
  </si>
  <si>
    <t>ohumusování nezpevněné krajnice za svodidlem</t>
  </si>
  <si>
    <t>planimetrováno programem autocad ze situace (výkr. č. 02) 
(189+215)*1=404,000 [A]</t>
  </si>
  <si>
    <t>položka zahrnuje:  
nutné přemístění ornice z dočasných skládek vzdálených do 50m  
rozprostření ornice v předepsané tloušťce v rovině a ve svahu do 1:5</t>
  </si>
  <si>
    <t>Komunikace</t>
  </si>
  <si>
    <t>22</t>
  </si>
  <si>
    <t>574A44</t>
  </si>
  <si>
    <t>ASFALTOVÝ BETON PRO OBRUSNÉ VRSTVY ACO 11+, 11S TL. 50MM</t>
  </si>
  <si>
    <t>ACO 11 + tl. 50 mm</t>
  </si>
  <si>
    <t>planimetrováno programem autocad ze situace (výkr. č. 02) 
1967=1 967,000 [A] 
odečtení plochy mostu: 
-9,5*8=-76,000 [B] 
Celkem: A+B=1 891,000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</si>
  <si>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</si>
  <si>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29</t>
  </si>
  <si>
    <t>58910</t>
  </si>
  <si>
    <t>VÝPLŇ SPAR ASFALTEM</t>
  </si>
  <si>
    <t>v místě napojení na stávající komunikace, podél obrub, zalití podélné pracovní spáry</t>
  </si>
  <si>
    <t>v místech napojení na stávající komunikace: 5+59+10=74,000 [A]</t>
  </si>
  <si>
    <t>položka zahrnuje:  
- dodávku předepsaného materiálu  
- vyčištění a výplň spar tímto materiálem</t>
  </si>
  <si>
    <t>37</t>
  </si>
  <si>
    <t>56962</t>
  </si>
  <si>
    <t>ZPEVNĚNÍ KRAJNIC Z RECYKLOVANÉHO MATERIÁLU TL DO 100MM</t>
  </si>
  <si>
    <t>planimetrováno programem autocad ze situace (výkr. č. 02) 
krajnice 1,5m: (189+215)*0,5=202,000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</si>
  <si>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</si>
  <si>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41</t>
  </si>
  <si>
    <t>577A1</t>
  </si>
  <si>
    <t>LOKÁLNÍ OPRAVY TRHLIN PODLE TP 115</t>
  </si>
  <si>
    <t>odborná kontrola povrchu po odfrézování a upřesnění ploch k lokálním sanacím    
sanace bude provedena v závislosti na druhu trhliny dle TP115</t>
  </si>
  <si>
    <t>1967=1 967,000 [A]</t>
  </si>
  <si>
    <t>- vyfrézování drážky šířky do 20mm hloubky do 40mm  
- vyčištění  
- nátěr  
- výplň předepsanou zálivkovou hmotou</t>
  </si>
  <si>
    <t>45</t>
  </si>
  <si>
    <t>572211</t>
  </si>
  <si>
    <t>SPOJOVACÍ POSTŘIK Z ASFALTU DO 0,5KG/M2</t>
  </si>
  <si>
    <t>Asfaltový postřik spojovací 0.40 kg/m2: 1967*1,04=2 045,680 [A] 
Asfaltový postřik spojovací 0.40 kg/m2 - lokální sanace: 1967*0,3=590,100 [B] 
Asfaltový postřik spojovací 0.30 kg/m2: 1967=1 967,000 [C] 
Celkem: A+B+C=4 602,780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</si>
  <si>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</si>
  <si>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49</t>
  </si>
  <si>
    <t>574C46</t>
  </si>
  <si>
    <t>ASFALTOVÝ BETON PRO LOŽNÍ VRSTVY ACL 16+, 16S TL. 50MM</t>
  </si>
  <si>
    <t>ACL 16 + tl. 50 mm</t>
  </si>
  <si>
    <t>planimetrováno programem autocad ze situace (výkr. č. 02) 
1967*1,04=2 045,680 [A] 
odečtení plochy mostu: 
-9,5*8=-76,000 [B] 
Celkem: A+B=1 969,680 [C]</t>
  </si>
  <si>
    <t>Ostatní konstrukce a práce</t>
  </si>
  <si>
    <t>28</t>
  </si>
  <si>
    <t>919113</t>
  </si>
  <si>
    <t>ŘEZÁNÍ ASFALTOVÉHO KRYTU VOZOVEK TL DO 150MM</t>
  </si>
  <si>
    <t>v místech napojení na stávající komunikace</t>
  </si>
  <si>
    <t>planimetrováno programem autocad ze situace (výkr. č. 02) 
5+59+10=74,000 [A]</t>
  </si>
  <si>
    <t>položka zahrnuje řezání vozovkové vrstvy v předepsané tloušťce, včetně spotřeby vody</t>
  </si>
  <si>
    <t>56</t>
  </si>
  <si>
    <t>9113A3</t>
  </si>
  <si>
    <t>SVODIDLO OCEL SILNIČ JEDNOSTR, ÚROVEŇ ZADRŽ N1, N2 - DEMONTÁŽ S PŘESUNEM</t>
  </si>
  <si>
    <t>planimetrováno programem autocad ze situace (výkr. č. 02) 
158+64+111+80=413,000 [A]</t>
  </si>
  <si>
    <t>položka zahrnuje:  
- demontáž a odstranění zařízení  
- jeho odvoz na předepsané místo</t>
  </si>
  <si>
    <t>57</t>
  </si>
  <si>
    <t>9113A1</t>
  </si>
  <si>
    <t>SVODIDLO OCEL SILNIČ JEDNOSTR, ÚROVEŇ ZADRŽ N1, N2 - DODÁVKA A MONTÁŽ</t>
  </si>
  <si>
    <t>planimetrováno programem autocad ze situace (výkr. č. 02) 
plná výška svodidla: 146+52+88+64=350,000 [A] 
výškový náběh dlouhý 1x: 9=9,000 [B] 
výškový náběh krátký 1x: 5=5,000 [C] 
Celkem: A+B+C=364,000 [D]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</si>
  <si>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</si>
  <si>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58</t>
  </si>
  <si>
    <t>91238</t>
  </si>
  <si>
    <t>SMĚROVÉ SLOUPKY Z PLAST HMOT - NÁSTAVCE NA SVODIDLA VČETNĚ ODRAZNÉHO PÁSKU</t>
  </si>
  <si>
    <t>KUS</t>
  </si>
  <si>
    <t>planimetrováno programem autocad ze situace (výkr. č. 02) 
26+20=46,000 [A]</t>
  </si>
  <si>
    <t>položka zahrnuje:  
- dodání a osazení sloupku včetně nutných zemních prací  
- vnitrostaveništní a mimostaveništní doprava  
- odrazky plastové nebo z retroreflexní fólie</t>
  </si>
  <si>
    <t>59</t>
  </si>
  <si>
    <t>9113B1</t>
  </si>
  <si>
    <t>SVODIDLO OCEL SILNIČ JEDNOSTR, ÚROVEŇ ZADRŽ H1 -DODÁVKA A MONTÁŽ</t>
  </si>
  <si>
    <t>přechod svodidla N2 na mostní svodidlo</t>
  </si>
  <si>
    <t>12+12+12+12=48,000 [A]</t>
  </si>
  <si>
    <t>SO101-002</t>
  </si>
  <si>
    <t>Definitivní dopravní značení</t>
  </si>
  <si>
    <t>915211</t>
  </si>
  <si>
    <t>VODOROVNÉ DOPRAVNÍ ZNAČENÍ PLASTEM HLADKÉ - DODÁVKA A POKLÁDKA</t>
  </si>
  <si>
    <t>z výkresu DDZ (výkr. č. 06) 
V4 (0,25): (249+260)*0,25=127,250 [A] 
V13a (0,5/1,0): (179+72+31)/3=94,000 [B] 
Celkem: A+B=221,250 [C]</t>
  </si>
  <si>
    <t>položka zahrnuje:  
- dodání a pokládku nátěrového materiálu (měří se pouze natíraná plocha)  
- předznačení a reflexní úpravu</t>
  </si>
  <si>
    <t>SO201</t>
  </si>
  <si>
    <t>Most 3844-1</t>
  </si>
  <si>
    <t>podkl nestmel. vrstvy vozovky (pol. 113328): 12,24*2,0=24,480 [A] 
hloubení jam (pol. 131838): 47,025*2,0=94,050 [B] 
Celkem: A+B=118,530 [C]</t>
  </si>
  <si>
    <t>kámen, beton, železobeton</t>
  </si>
  <si>
    <t>kce ze železobetonu (pol. 966168): 21,277*2,5=53,193 [A] 
kce z prostého betonu (pol. 966158): 1,08*2=2,160 [B] 
Celkem: A+B=55,353 [C]</t>
  </si>
  <si>
    <t>014112</t>
  </si>
  <si>
    <t>POPLATKY ZA SKLÁDKU TYP S-IO (INERTNÍ ODPAD)</t>
  </si>
  <si>
    <t>vozovkový kryt s asfalt. pojivem (pol. 113338): 34,548*2,2=76,006 [A]</t>
  </si>
  <si>
    <t>014132</t>
  </si>
  <si>
    <t>POPLATKY ZA SKLÁDKU TYP S-NO (NEBEZPEČNÝ ODPAD)</t>
  </si>
  <si>
    <t>odstranění nebezpečného odpadu</t>
  </si>
  <si>
    <t>odstranění mostní izolace (pol. 97817): 90,3*0,01*1,2=1,084 [A]</t>
  </si>
  <si>
    <t>13</t>
  </si>
  <si>
    <t>111208</t>
  </si>
  <si>
    <t>ODSTRANĚNÍ KŘOVIN S ODVOZEM DO 20KM</t>
  </si>
  <si>
    <t>vč. odvozu a likvidace v režii zhotovitele</t>
  </si>
  <si>
    <t>odstranění křovin a stromů do průměru 100 mm  
doprava dřevin na předepsanou vzdálenost  
spálení na hromadách nebo štěpkování</t>
  </si>
  <si>
    <t>113328</t>
  </si>
  <si>
    <t>ODSTRAN PODKL ZPEVNĚNÝCH PLOCH Z KAMENIVA NESTMEL, ODVOZ DO 20KM</t>
  </si>
  <si>
    <t>podkl. vrstvy vozovky</t>
  </si>
  <si>
    <t>mimo most: 0,15*12*(3,6+3,2)=12,240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</si>
  <si>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</si>
  <si>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</si>
  <si>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113338</t>
  </si>
  <si>
    <t>ODSTRAN PODKL ZPEVNĚNÝCH PLOCH S ASFALT POJIVEM, ODVOZ DO 20KM</t>
  </si>
  <si>
    <t>podkl. vrstvy vozovky prolité asfaltem</t>
  </si>
  <si>
    <t>mimo most: 10,9*0,2*(4,1+3,7)=17,004 [A] 
na mostě: 10,2*8,6*0,2=17,544 [B] 
Celkem: A+B=34,548 [C]</t>
  </si>
  <si>
    <t>17</t>
  </si>
  <si>
    <t>12110</t>
  </si>
  <si>
    <t>SEJMUTÍ ORNICE NEBO LESNÍ PŮDY</t>
  </si>
  <si>
    <t>sejmutí ornice v místě teréních úprav okolo nového mostu v tl. 0,1 m, vč. odvozu a uložení na meziskládku</t>
  </si>
  <si>
    <t>400*0,1=40,000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</si>
  <si>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</si>
  <si>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</si>
  <si>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</si>
  <si>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výkopy ornice z mezideponie</t>
  </si>
  <si>
    <t>ornice (dle pol. 12110): 40=40,000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</si>
  <si>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</si>
  <si>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19</t>
  </si>
  <si>
    <t>131838</t>
  </si>
  <si>
    <t>HLOUBENÍ JAM ZAPAŽ I NEPAŽ TŘ. II, ODVOZ DO 20KM</t>
  </si>
  <si>
    <t>výkopy vč. odvozu na skládku</t>
  </si>
  <si>
    <t>OP1: 9,5*2,8=26,600 [A] 
OP2: 9,5*2,15=20,425 [B] 
Celkem: A+B=47,025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</si>
  <si>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</si>
  <si>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</si>
  <si>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17481</t>
  </si>
  <si>
    <t>ZÁSYP JAM A RÝH Z NAKUPOVANÝCH MATERIÁLŮ</t>
  </si>
  <si>
    <t>zásyp po těsnící fölii</t>
  </si>
  <si>
    <t>OP1+OP2: 0,35*9,5=3,325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</si>
  <si>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</si>
  <si>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</si>
  <si>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18120</t>
  </si>
  <si>
    <t>ÚPRAVA PLÁNĚ SE ZHUTNĚNÍM V HORNINĚ TŘ. II</t>
  </si>
  <si>
    <t>úprava povrchu plán, vyspádování pod 1. vrstvou ŠD (pol. 53333)</t>
  </si>
  <si>
    <t>položka zahrnuje úpravu pláně včetně vyrovnání výškových rozdílů. Míru zhutnění určuje projekt.</t>
  </si>
  <si>
    <t>18233</t>
  </si>
  <si>
    <t>ROZPROSTŘENÍ ORNICE V ROVINĚ V TL DO 0,20M</t>
  </si>
  <si>
    <t>zpětné ohumusování a úprava pozemků (uvedení do původního stavu), vč. dovozu z meziskládky</t>
  </si>
  <si>
    <t>dle pol. 12110: 400=400,000 [A]</t>
  </si>
  <si>
    <t>23</t>
  </si>
  <si>
    <t>18461</t>
  </si>
  <si>
    <t>MULČOVÁNÍ</t>
  </si>
  <si>
    <t>vč. 2x ošetřování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</si>
  <si>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</si>
  <si>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82</t>
  </si>
  <si>
    <t>18481</t>
  </si>
  <si>
    <t>OCHRANA STROMŮ BEDNĚNÍM</t>
  </si>
  <si>
    <t>ochrana 6-ti stromů v průběhu výstavby</t>
  </si>
  <si>
    <t>6ks*3,14*3*0,5*2=56,520 [A]</t>
  </si>
  <si>
    <t>položka zahrnuje veškerý materiál, výrobky a polotovary, včetně mimostaveništní a vnitrostaveništní dopravy (rovněž přesuny), včetně naložení a složení, případně s uložením</t>
  </si>
  <si>
    <t>86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</si>
  <si>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</si>
  <si>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</si>
  <si>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</si>
  <si>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</si>
  <si>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25</t>
  </si>
  <si>
    <t>21203</t>
  </si>
  <si>
    <t>TRATIVODY KOMPLET Z TRUB NEKOV DN DO 150MM</t>
  </si>
  <si>
    <t>drenáž DN 150mm (vrcholový tlak SN8), vč. geotextílie okolo trubky</t>
  </si>
  <si>
    <t>15+15=30,000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</si>
  <si>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</si>
  <si>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</t>
  </si>
  <si>
    <t>21341</t>
  </si>
  <si>
    <t>DRENÁŽNÍ VRSTVY Z PLASTBETONU (PLASTMALTY)</t>
  </si>
  <si>
    <t>podélné žebro š. 150 mm v úžlabích</t>
  </si>
  <si>
    <t>úžlabí: 9,5*0,15*0,045=0,064 [A] 
rozšíření OIZ: 2*0,4*0,5*0,055=0,022 [B] 
Celkem: A+B=0,086 [C]</t>
  </si>
  <si>
    <t>Položka zahrnuje:  
- dodávku předepsaného materiálu pro drenážní vrstvu, včetně mimostaveništní a vnitrostaveništní dopravy  
- provedení drenážní vrstvy předepsaných rozměrů a předepsaného tvaru</t>
  </si>
  <si>
    <t>27</t>
  </si>
  <si>
    <t>285392</t>
  </si>
  <si>
    <t>DODATEČNÉ KOTVENÍ VLEPENÍM BETONÁŘSKÉ VÝZTUŽE D DO 16MM DO VRTŮ</t>
  </si>
  <si>
    <t>vrty prům.16 pro kotevní výztuž spřažené desky, hloubka viz výkres tvaru a výztuže, vč. vlepení</t>
  </si>
  <si>
    <t>7,6/0,4*23=437,000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</si>
  <si>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</si>
  <si>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28997</t>
  </si>
  <si>
    <t>OPLÁŠTĚNÍ (ZPEVNĚNÍ) Z GEOTEXTILIE A GEOMŘÍŽOVIN</t>
  </si>
  <si>
    <t>ochrana PE folie v těsnící vrstvě, vykázána 2x plocha ((1+1)x300 g/m2)</t>
  </si>
  <si>
    <t>rub OP2: 2*1,7*9,6=32,640 [A] 
rub OP1: 2*1,7*9,6=32,640 [B] 
Celkem: A+B=65,280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</si>
  <si>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</si>
  <si>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</si>
  <si>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</si>
  <si>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PE fólie v přechodových oblastech mostu</t>
  </si>
  <si>
    <t>rub OP2: 1*1,7*9,6=16,320 [A] 
rub OP1: 1*1,7*9,6=16,320 [B] 
Celkem: A+B=32,640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</si>
  <si>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</si>
  <si>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81</t>
  </si>
  <si>
    <t>21152</t>
  </si>
  <si>
    <t>SANAČNÍ ŽEBRA Z KAMENIVA DRCENÉHO</t>
  </si>
  <si>
    <t>zpevnění výtoku hrubozrným štěrkem tl. 500 mm</t>
  </si>
  <si>
    <t>2*2,5*0,5=2,500 [A]</t>
  </si>
  <si>
    <t>položka zahrnuje dodávku předepsaného kameniva, mimostaveništní a vnitrostaveništní dopravu a jeho uložení není-li v zadávací dokumentaci uvedeno jinak, jedná se o nakupovaný materiál</t>
  </si>
  <si>
    <t>Svislé konstrukce</t>
  </si>
  <si>
    <t>30</t>
  </si>
  <si>
    <t>31717</t>
  </si>
  <si>
    <t>KOVOVÉ KONSTRUKCE PRO KOTVENÍ ŘÍMSY</t>
  </si>
  <si>
    <t>KG</t>
  </si>
  <si>
    <t>kotevní přípravky říms  (7,0 kg/ks), á 2 m</t>
  </si>
  <si>
    <t>levá římsa: 12*7=84,000 [A] 
pravá římsa: 11*7=77,000 [B] 
Celkem: A+B=161,000 [C]</t>
  </si>
  <si>
    <t>Položka zahrnuje dodávku (výrobu) kotevního prvku předepsaného tvaru a jeho osazení do předepsané polohy včetně nezbytných prací (vrty, zálivky apod.)</t>
  </si>
  <si>
    <t>31</t>
  </si>
  <si>
    <t>317325</t>
  </si>
  <si>
    <t>ŘÍMSY ZE ŽELEZOBETONU DO C30/37</t>
  </si>
  <si>
    <t>římsy včetně bednění, dilatčních a sršťovacích spar</t>
  </si>
  <si>
    <t>levá římsa: 22,98*0,48=11,030 [A] 
pravá římsa:  21,13*0,51=10,776 [B] 
Celkem: A+B=21,806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</si>
  <si>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</si>
  <si>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</si>
  <si>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317365</t>
  </si>
  <si>
    <t>VÝZTUŽ ŘÍMS Z OCELI 10505, B500B</t>
  </si>
  <si>
    <t>výztuž říms, parametrická spotřeba 140 kg/m3</t>
  </si>
  <si>
    <t>0,14*21,806=3,053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</si>
  <si>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</si>
  <si>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</t>
  </si>
  <si>
    <t>333325</t>
  </si>
  <si>
    <t>MOSTNÍ OPĚRY A KŘÍDLA ZE ŽELEZOVÉHO BETONU DO C30/37</t>
  </si>
  <si>
    <t>dobetonování horního povrchu křídel a vyspádování</t>
  </si>
  <si>
    <t>4*0,15*1*6,5=3,900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</si>
  <si>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</si>
  <si>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</t>
  </si>
  <si>
    <t>333365</t>
  </si>
  <si>
    <t>VÝZTUŽ MOSTNÍCH OPĚR A KŘÍDEL Z OCELI 10505, B500B</t>
  </si>
  <si>
    <t>parametrická spotřeba 150 kg/m3 vč. kotvení do stávajících křídel</t>
  </si>
  <si>
    <t>0,15*0,468=0,070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</si>
  <si>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</si>
  <si>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</si>
  <si>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35</t>
  </si>
  <si>
    <t>457365</t>
  </si>
  <si>
    <t>VÝZTUŽ VYROV A SPÁD BETONU Z OCELI 10505, B500B</t>
  </si>
  <si>
    <t>parametrická spotřeba 140 kg/m3</t>
  </si>
  <si>
    <t>0,14*42,495*40%/100=2,380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</si>
  <si>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</si>
  <si>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451312</t>
  </si>
  <si>
    <t>PODKLADNÍ A VÝPLŇOVÉ VRSTVY Z PROSTÉHO BETONU C12/15</t>
  </si>
  <si>
    <t>pod rub. drenáž a římsu</t>
  </si>
  <si>
    <t>rub. drenáž: 2*0,1*9,5=1,900 [A] 
pod římsami: 0,5*(6+5+8+5,6)=12,300 [B] 
Celkem: A+B=14,200 [C]</t>
  </si>
  <si>
    <t>38</t>
  </si>
  <si>
    <t>45160</t>
  </si>
  <si>
    <t>PODKL A VÝPLŇ VRSTVY Z MEZEROVITÉHO BETONU</t>
  </si>
  <si>
    <t>obetonování rub. drenáže z mezerovitého betonu dle TKP 18.</t>
  </si>
  <si>
    <t>0,2*0,2*2*9,5=0,760 [A]</t>
  </si>
  <si>
    <t>Položka zahrnuje dodávku mezerovitého betonu a jeho uložení se zhutněním, včetně mimostaveništní a vnitrostaveništní dopravy (rovněž přesuny)</t>
  </si>
  <si>
    <t>457325</t>
  </si>
  <si>
    <t>VYROVNÁVACÍ A SPÁDOVÝ ŽELEZOBETON C30/37</t>
  </si>
  <si>
    <t>Spádový beton na prefabrikovaných nosnících a čela NK</t>
  </si>
  <si>
    <t>3,53*11,5=40,595 [A] 
0,2*9,5=1,900 [B] 
Celkem: A+B=42,495 [C]</t>
  </si>
  <si>
    <t>40</t>
  </si>
  <si>
    <t>465512</t>
  </si>
  <si>
    <t>DLAŽBY Z LOMOVÉHO KAMENE NA MC</t>
  </si>
  <si>
    <t>zpevnění z lom. kam. tl. 200 mm, beton tl. 200 mm vč. spárování</t>
  </si>
  <si>
    <t>za křídly: 4*0,4*3,2=5,120 [A] 
zpevnění příkopů: 1,15*0,4*8,9=4,094 [B] 
Celkem: A+B=9,214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</si>
  <si>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</si>
  <si>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79</t>
  </si>
  <si>
    <t>457366</t>
  </si>
  <si>
    <t>VÝZTUŽ VYROVNÁVACÍHO A SPÁDOVÉHO BETONU Z KARI SÍTÍ</t>
  </si>
  <si>
    <t>výztuž spádového betonu KARI sítí 10/150/150</t>
  </si>
  <si>
    <t>0,12*42,495*60%/100=3,060 [A]</t>
  </si>
  <si>
    <t>80</t>
  </si>
  <si>
    <t>45860</t>
  </si>
  <si>
    <t>VÝPLŇ ZA OPĚRAMI A ZDMI Z MEZEROVITÉHO BETONU</t>
  </si>
  <si>
    <t>zásyp za opěrami mezerovitým betonem, včetně materiálu</t>
  </si>
  <si>
    <t>9,6*(1,9+1,3)=30,720 [A]</t>
  </si>
  <si>
    <t>položka zahrnuje:  
- dodávku mezerovitého betonu předepsané kvality a zásyp se zhutněním včetně mimostaveništní a vnitrostaveništní dopravy</t>
  </si>
  <si>
    <t>56333</t>
  </si>
  <si>
    <t>VOZOVKOVÉ VRSTVY ZE ŠTĚRKODRTI TL. DO 150MM</t>
  </si>
  <si>
    <t>vrstva ŠDA</t>
  </si>
  <si>
    <t>2. vrstva: 9*(3,8+3,4)=64,800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</si>
  <si>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</si>
  <si>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42</t>
  </si>
  <si>
    <t>572121</t>
  </si>
  <si>
    <t>INFILTRAČNÍ POSTŘIK ASFALTOVÝ DO 1,0KG/M2</t>
  </si>
  <si>
    <t>na 2. vrstvě ŠD  
0,8 kg/m2</t>
  </si>
  <si>
    <t>43</t>
  </si>
  <si>
    <t>obrusná vrstva na mostě ACO11+ tl. 50 mm</t>
  </si>
  <si>
    <t>9,5*8=76,000 [A]</t>
  </si>
  <si>
    <t>44</t>
  </si>
  <si>
    <t>575C65</t>
  </si>
  <si>
    <t>LITÝ ASFALT MA IV (OCHRANA MOSTNÍ IZOLACE) 16 TL. 45MM</t>
  </si>
  <si>
    <t>ochrana izolace,  tl. 45 mm</t>
  </si>
  <si>
    <t>ložná vrstva na mostě: 9,5*8=76,000 
odečtení drenážního polymerbetonu (dle pol. 21341): -0,086/0,05= -1,720 
74,280*0,045=3,343 [A]</t>
  </si>
  <si>
    <t>574E46</t>
  </si>
  <si>
    <t>ASFALTOVÝ BETON PRO PODKLADNÍ VRSTVY ACP 16+, 16S TL. 50MM</t>
  </si>
  <si>
    <t>podkladní vrstva mimo most ACP 16+ tl. 50 mm</t>
  </si>
  <si>
    <t>8,4*(4,15+3,75)=66,360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</si>
  <si>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</si>
  <si>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46</t>
  </si>
  <si>
    <t>58920</t>
  </si>
  <si>
    <t>VÝPLŇ SPAR MODIFIKOVANÝM ASFALTEM</t>
  </si>
  <si>
    <t>výplň spáry vozovka - římsa s předtěsněním</t>
  </si>
  <si>
    <t>4*2+22,65+21,13=51,780 [A]</t>
  </si>
  <si>
    <t>47</t>
  </si>
  <si>
    <t>58950</t>
  </si>
  <si>
    <t>VÝPLŇ SPAR PRYŽOVOU VLOŽKOU</t>
  </si>
  <si>
    <t>87</t>
  </si>
  <si>
    <t>56334</t>
  </si>
  <si>
    <t>VOZOVKOVÉ VRSTVY ZE ŠTĚRKODRTI TL. DO 200MM</t>
  </si>
  <si>
    <t>vrstva ŠDA  
min. 150 mm</t>
  </si>
  <si>
    <t>1. vrstva: 11*(3,3+2,9)=68,200 [A]</t>
  </si>
  <si>
    <t>Úpravy povrchů, podlahy, výplně otvorů</t>
  </si>
  <si>
    <t>626111</t>
  </si>
  <si>
    <t>REPROFILACE PODHLEDŮ, SVISLÝCH PLOCH SANAČNÍ MALTOU JEDNOVRST TL 10MM</t>
  </si>
  <si>
    <t>NK: 12,58*6,63*50/100=41,703 [A] 
Líc OP1: 3,74*11,5*20/100=8,602 [B] 
Líc OP2: 3,4*11,5*20/100=7,820 [C] 
Levá a pravá strana: 2*(20,5+13)*20/100=13,400 [D] 
Celkem: A+B+C+D=71,525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</si>
  <si>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</si>
  <si>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626112</t>
  </si>
  <si>
    <t>REPROFILACE PODHLEDŮ, SVISLÝCH PLOCH SANAČNÍ MALTOU JEDNOVRST TL 20MM</t>
  </si>
  <si>
    <t>NK: 12,58*6,63*50/100=41,703 [A] 
Líc OP1: 3,74*11,5*30/100=12,903 [B] 
Líc OP2: 3,4*11,5*30/100=11,730 [C] 
Levá a pravá strana: 2*(20,5+13)*30/100=20,100 [D] 
Celkem: A+B+C+D=86,436 [E]</t>
  </si>
  <si>
    <t>50</t>
  </si>
  <si>
    <t>626113</t>
  </si>
  <si>
    <t>REPROFILACE PODHLEDŮ, SVISLÝCH PLOCH SANAČNÍ MALTOU JEDNOVRST TL 30MM</t>
  </si>
  <si>
    <t>Líc OP1: 3,74*11,5*40/100=17,204 [A] 
Líc OP2: 3,4*11,5*40/100=15,640 [B] 
Levá a pravá strana: 2*(20,5+13)*40/100=26,800 [C] 
Celkem: A+B+C=59,644 [D]</t>
  </si>
  <si>
    <t>51</t>
  </si>
  <si>
    <t>626121</t>
  </si>
  <si>
    <t>REPROFIL PODHL, SVIS PLOCH SANAČ MALTOU DVOUVRST TL DO 40MM</t>
  </si>
  <si>
    <t>Líc OP1: 3,74*11,5*10/100=4,301 [A] 
Líc OP2: 3,4*11,5*10/100=3,910 [B] 
Levá a pravá strana: 2*(20,5+13)*10/100=6,700 [C] 
Celkem: A+B+C=14,911 [D]</t>
  </si>
  <si>
    <t>52</t>
  </si>
  <si>
    <t>62631</t>
  </si>
  <si>
    <t>SPOJOVACÍ MŮSTEK MEZI STARÝM A NOVÝM BETONEM</t>
  </si>
  <si>
    <t>NK: 12,58*6,63*100/100=83,405 [A] 
Líc OP1: 3,74*11,5*100/100=43,010 [B] 
Líc OP2: 3,4*11,5*100/100=39,100 [C] 
Levá a pravá strana: 2*(20,5+13)*100/100=67,000 [D] 
Celkem: A+B+C+D=232,515 [E]</t>
  </si>
  <si>
    <t>53</t>
  </si>
  <si>
    <t>62641</t>
  </si>
  <si>
    <t>SJEDNOCUJÍCÍ STĚRKA JEMNOU MALTOU TL CCA 2MM</t>
  </si>
  <si>
    <t>54</t>
  </si>
  <si>
    <t>62652</t>
  </si>
  <si>
    <t>OCHRANA VÝZTUŽE PŘI NEDOSTATEČNÉM KRYTÍ</t>
  </si>
  <si>
    <t>1% plochy</t>
  </si>
  <si>
    <t>NK: 12,58*6,63*1/100=0,834 [A] 
Líc OP1: 3,74*11,5*1/100=0,430 [B] 
Líc OP2: 3,4*11,5*1/100=0,391 [C] 
Levá a pravá strana: 2*(20,5+13)*1/100=0,670 [D] 
Celkem: A+B+C+D=2,325 [E]</t>
  </si>
  <si>
    <t>položka zahrnuje:  
dodávku veškerého materiálu potřebného pro předepsanou úpravu v předepsané kvalitě  
položení vrstvy v předepsané tloušťce  
potřebná lešení a podpěrné konstrukce</t>
  </si>
  <si>
    <t>55</t>
  </si>
  <si>
    <t>62662</t>
  </si>
  <si>
    <t>INJEKTÁŽ TRHLIN TĚSNÍCÍ</t>
  </si>
  <si>
    <t>22*1m=22,000 [A]</t>
  </si>
  <si>
    <t>položka zahrnuje:  
dodávku veškerého materiálu potřebného pro předepsanou úpravu v předepsané kvalitě  
vyčištění trhliny  
provedení vlastní injektáže  
potřebná lešení a podpěrné konstrukce</t>
  </si>
  <si>
    <t>7</t>
  </si>
  <si>
    <t>Přidružená stavební výroba</t>
  </si>
  <si>
    <t>711112</t>
  </si>
  <si>
    <t>IZOLACE BĚŽNÝCH KONSTRUKCÍ PROTI ZEMNÍ VLHKOSTI ASFALTOVÝMI PÁSY</t>
  </si>
  <si>
    <t>izolace spodní stavby</t>
  </si>
  <si>
    <t>1,82*12,5*2=45,500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</si>
  <si>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</si>
  <si>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711442</t>
  </si>
  <si>
    <t>IZOLACE MOSTOVEK CELOPLOŠNÁ ASFALTOVÝMI PÁSY S PEČETÍCÍ VRSTVOU</t>
  </si>
  <si>
    <t>NAIP tl. 5 mm, vč. úpravy povrchu podkladu dle TKP</t>
  </si>
  <si>
    <t>9,5*11,5=109,250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</si>
  <si>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</si>
  <si>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</si>
  <si>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</si>
  <si>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9.6*(2.05+1.75)=36,480 [A]</t>
  </si>
  <si>
    <t>položka zahrnuje:  
- dodání  předepsaného ochranného materiálu  
- zřízení ochrany izolace</t>
  </si>
  <si>
    <t>711509</t>
  </si>
  <si>
    <t>OCHRANA IZOLACE NA POVRCHU TEXTILIÍ</t>
  </si>
  <si>
    <t>ochrana izolace, vykázáno bez přesahů, rubové plochy - 2x300 g/m2, lícové plochy - 1x300 g/m2</t>
  </si>
  <si>
    <t>rubové plochy dle pol. 711112: 45,5*2=91,000 [A]</t>
  </si>
  <si>
    <t>60</t>
  </si>
  <si>
    <t>78381</t>
  </si>
  <si>
    <t>NÁTĚRY BETON KONSTR TYP S1 (OS-A)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</si>
  <si>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</si>
  <si>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61</t>
  </si>
  <si>
    <t>78383</t>
  </si>
  <si>
    <t>NÁTĚRY BETON KONSTR TYP S4 (OS-C)</t>
  </si>
  <si>
    <t>nátěr obruby</t>
  </si>
  <si>
    <t>2*0,3*22=13,200 [A]</t>
  </si>
  <si>
    <t>84</t>
  </si>
  <si>
    <t>78382</t>
  </si>
  <si>
    <t>NÁTĚRY BETON KONSTR TYP S2 (OS-B)</t>
  </si>
  <si>
    <t>horní povrch říms</t>
  </si>
  <si>
    <t>1,4*23+1,65*21=66,850 [A]</t>
  </si>
  <si>
    <t>8</t>
  </si>
  <si>
    <t>Potrubí</t>
  </si>
  <si>
    <t>85</t>
  </si>
  <si>
    <t>89536</t>
  </si>
  <si>
    <t>DRENÁŽNÍ VÝUSŤ Z PROST BETONU</t>
  </si>
  <si>
    <t>výúsť drenáže dle VL 4 204.2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</si>
  <si>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</si>
  <si>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62</t>
  </si>
  <si>
    <t>9112B1</t>
  </si>
  <si>
    <t>ZÁBRADLÍ MOSTNÍ SE SVISLOU VÝPLNÍ - DODÁVKA A MONTÁŽ</t>
  </si>
  <si>
    <t>ocelové zábradlí se svislou výplní, vč. kotvení a podlití</t>
  </si>
  <si>
    <t>22,9+20,8=43,700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</si>
  <si>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</si>
  <si>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63</t>
  </si>
  <si>
    <t>9115C3</t>
  </si>
  <si>
    <t>SVODIDLO OCEL MOSTNÍ JEDNOSTR, ÚROVEŇ ZADRŽ H2 - DEMONTÁŽ S PŘESUNEM</t>
  </si>
  <si>
    <t>demontáž stávajícího mostního svodidla</t>
  </si>
  <si>
    <t>64</t>
  </si>
  <si>
    <t>9117C3</t>
  </si>
  <si>
    <t>SVOD OCEL ZÁBRADEL ÚROVEŇ ZADRŽ H2 - DEMONTÁŽ S PŘESUNEM</t>
  </si>
  <si>
    <t>demontáž stávajícího zárbadelního svodidla se svislou výplní</t>
  </si>
  <si>
    <t>25+20=45,000 [A]</t>
  </si>
  <si>
    <t>65</t>
  </si>
  <si>
    <t>91345</t>
  </si>
  <si>
    <t>NIVELAČNÍ ZNAČKY KOVOVÉ</t>
  </si>
  <si>
    <t>na římsách na koncích, v osách uložení mostu a uprostřed rozpětí</t>
  </si>
  <si>
    <t>položka zahrnuje:  
- dodání a osazení nivelační značky včetně nutných zemních prací  
- vnitrostaveništní a mimostaveništní dopravu</t>
  </si>
  <si>
    <t>66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</si>
  <si>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</si>
  <si>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</si>
  <si>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</si>
  <si>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</si>
  <si>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68</t>
  </si>
  <si>
    <t>914131</t>
  </si>
  <si>
    <t>DOPRAVNÍ ZNAČKY ZÁKLADNÍ VELIKOSTI OCELOVÉ FÓLIE TŘ 2 - DODÁVKA A MONTÁŽ</t>
  </si>
  <si>
    <t>vč. sloupků a patek (ev.č. mostu)</t>
  </si>
  <si>
    <t>položka zahrnuje:  
- dodávku a montáž značek v požadovaném provedení</t>
  </si>
  <si>
    <t>69</t>
  </si>
  <si>
    <t>917223</t>
  </si>
  <si>
    <t>SILNIČNÍ A CHODNÍKOVÉ OBRUBY Z BETONOVÝCH OBRUBNÍKŮ ŠÍŘ 100MM</t>
  </si>
  <si>
    <t>silniční obruby 100/200mm</t>
  </si>
  <si>
    <t>křídlo 1L: 4=4,000 [A] 
křídlo 1P: 4=4,000 [B] 
křídlo 2L: 4=4,000 [C] 
křídlo 2P: 4=4,000 [D] 
Celkem: A+B+C+D=16,000 [E]</t>
  </si>
  <si>
    <t>Položka zahrnuje:  
dodání a pokládku betonových obrubníků o rozměrech předepsaných zadávací dokumentací  
betonové lože i boční betonovou opěrku.</t>
  </si>
  <si>
    <t>70</t>
  </si>
  <si>
    <t>917224</t>
  </si>
  <si>
    <t>SILNIČNÍ A CHODNÍKOVÉ OBRUBY Z BETONOVÝCH OBRUBNÍKŮ ŠÍŘ 150MM</t>
  </si>
  <si>
    <t>celkem betonové obrubníky 150/250mm</t>
  </si>
  <si>
    <t>křídlo 1L: 2=2,000 [A] 
křídlo 1P: 2=2,000 [B] 
křídlo 2L: 2=2,000 [C] 
křídlo 2P: 2=2,000 [D] 
Celkem: A+B+C+D=8,000 [E]</t>
  </si>
  <si>
    <t>71</t>
  </si>
  <si>
    <t>935212</t>
  </si>
  <si>
    <t>PŘÍKOPOVÉ ŽLABY Z BETON TVÁRNIC ŠÍŘ DO 600MM DO BETONU TL 100MM</t>
  </si>
  <si>
    <t>skluz před mostem</t>
  </si>
  <si>
    <t>1,1765*10,2=12,000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</si>
  <si>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</si>
  <si>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72</t>
  </si>
  <si>
    <t>936541</t>
  </si>
  <si>
    <t>MOSTNÍ ODVODŇOVACÍ TRUBKA (POVRCHŮ IZOLACE) Z NEREZ OCELI</t>
  </si>
  <si>
    <t>odvodnění izolace komplet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</si>
  <si>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</si>
  <si>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73</t>
  </si>
  <si>
    <t>966158</t>
  </si>
  <si>
    <t>BOURÁNÍ KONSTRUKCÍ Z PROST BETONU S ODVOZEM DO 20KM</t>
  </si>
  <si>
    <t>odstranění torkretu</t>
  </si>
  <si>
    <t>4*0,015*18=1,080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</si>
  <si>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</si>
  <si>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74</t>
  </si>
  <si>
    <t>966168</t>
  </si>
  <si>
    <t>BOURÁNÍ KONSTRUKCÍ ZE ŽELEZOBETONU S ODVOZEM DO 20KM</t>
  </si>
  <si>
    <t>demolice stávajícího mostu</t>
  </si>
  <si>
    <t>ŽB římsa L: 23*0,22=5,060 [A] 
ŽB římsa P: 20,7*0,34=7,038 [B] 
spádový beton: 0,06*8,6*10,23=5,279 [C] 
horní povrch křídel: 4*0,15*1*6,5=3,900 [D] 
Celkem: A+B+C+D=21,277 [E]</t>
  </si>
  <si>
    <t>75</t>
  </si>
  <si>
    <t>97817</t>
  </si>
  <si>
    <t>ODSTRANĚNÍ MOSTNÍ IZOLACE</t>
  </si>
  <si>
    <t>původní izolace tl. 10 mm</t>
  </si>
  <si>
    <t>8,6*10,5=90,300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</si>
  <si>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</si>
  <si>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76</t>
  </si>
  <si>
    <t>931326</t>
  </si>
  <si>
    <t>TĚSNĚNÍ DILATAČ SPAR ASF ZÁLIVKOU MODIFIK PRŮŘ DO 800MM2</t>
  </si>
  <si>
    <t>utěsnění řezaného krytu 40 x 20 mm</t>
  </si>
  <si>
    <t>na rubu NK: 8*2=16,000 [A]</t>
  </si>
  <si>
    <t>položka zahrnuje dodávku a osazení předepsaného materiálu, očištění ploch spáry před úpravou, očištění okolí spáry po úpravě  
nezahrnuje těsnící profil</t>
  </si>
  <si>
    <t>77</t>
  </si>
  <si>
    <t>919111</t>
  </si>
  <si>
    <t>ŘEZÁNÍ ASFALTOVÉHO KRYTU VOZOVEK TL DO 50MM</t>
  </si>
  <si>
    <t>řezání spáry nad rubem NL</t>
  </si>
  <si>
    <t>2*8=16,000 [A]</t>
  </si>
  <si>
    <t>78</t>
  </si>
  <si>
    <t>938543</t>
  </si>
  <si>
    <t>OČIŠTĚNÍ BETON KONSTR OTRYSKÁNÍM TLAK VODOU DO 1000 BARŮ</t>
  </si>
  <si>
    <t>položka zahrnuje očištění předepsaným způsobem včetně odklizení vzniklého odpadu</t>
  </si>
  <si>
    <t>83</t>
  </si>
  <si>
    <t>9115C1</t>
  </si>
  <si>
    <t>SVODIDLO OCEL MOSTNÍ JEDNOSTR, ÚROVEŇ ZADRŽ H2 - DODÁVKA A MONTÁŽ</t>
  </si>
  <si>
    <t>26+24=50,000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</si>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</sst>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28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30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7.5">
      <c r="A27" s="28" t="s">
        <v>43</v>
      </c>
      <c r="E27" s="29" t="s">
        <v>60</v>
      </c>
    </row>
    <row r="28" spans="1:5" ht="12.75">
      <c r="A28" s="30" t="s">
        <v>45</v>
      </c>
      <c r="E28" s="31" t="s">
        <v>61</v>
      </c>
    </row>
    <row r="29" spans="1:5" ht="12.75">
      <c r="A29" t="s">
        <v>46</v>
      </c>
      <c r="E29" s="29" t="s">
        <v>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63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64</v>
      </c>
      <c s="18" t="s">
        <v>65</v>
      </c>
      <c s="24" t="s">
        <v>66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67</v>
      </c>
      <c s="18" t="s">
        <v>65</v>
      </c>
      <c s="24" t="s">
        <v>68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69</v>
      </c>
      <c s="18" t="s">
        <v>65</v>
      </c>
      <c s="24" t="s">
        <v>70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71</v>
      </c>
      <c s="18" t="s">
        <v>65</v>
      </c>
      <c s="24" t="s">
        <v>72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73</v>
      </c>
      <c s="18" t="s">
        <v>65</v>
      </c>
      <c s="24" t="s">
        <v>74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75</v>
      </c>
      <c s="18" t="s">
        <v>65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35</v>
      </c>
      <c s="23" t="s">
        <v>77</v>
      </c>
      <c s="18" t="s">
        <v>65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65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83</v>
      </c>
      <c s="23" t="s">
        <v>84</v>
      </c>
      <c s="18" t="s">
        <v>65</v>
      </c>
      <c s="24" t="s">
        <v>85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79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86</v>
      </c>
      <c s="23" t="s">
        <v>87</v>
      </c>
      <c s="18" t="s">
        <v>65</v>
      </c>
      <c s="24" t="s">
        <v>88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89</v>
      </c>
      <c s="23" t="s">
        <v>90</v>
      </c>
      <c s="18" t="s">
        <v>65</v>
      </c>
      <c s="24" t="s">
        <v>91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0+O9+O14+O43+O68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94</v>
      </c>
      <c s="32">
        <f>0+I9+I14+I43+I68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92</v>
      </c>
      <c s="1"/>
      <c s="10" t="s">
        <v>93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94</v>
      </c>
      <c s="5"/>
      <c s="14" t="s">
        <v>93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97</v>
      </c>
      <c s="26">
        <v>370.6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38.25">
      <c r="A12" s="30" t="s">
        <v>45</v>
      </c>
      <c r="E12" s="31" t="s">
        <v>98</v>
      </c>
    </row>
    <row r="13" spans="1:5" ht="25.5">
      <c r="A13" t="s">
        <v>46</v>
      </c>
      <c r="E13" s="29" t="s">
        <v>99</v>
      </c>
    </row>
    <row r="14" spans="1:18" ht="12.75" customHeight="1">
      <c r="A14" s="5" t="s">
        <v>36</v>
      </c>
      <c s="5"/>
      <c s="35" t="s">
        <v>22</v>
      </c>
      <c s="5"/>
      <c s="21" t="s">
        <v>100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38</v>
      </c>
      <c s="23" t="s">
        <v>22</v>
      </c>
      <c s="23" t="s">
        <v>101</v>
      </c>
      <c s="18" t="s">
        <v>40</v>
      </c>
      <c s="24" t="s">
        <v>102</v>
      </c>
      <c s="25" t="s">
        <v>103</v>
      </c>
      <c s="26">
        <v>473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25.5">
      <c r="A16" s="28" t="s">
        <v>43</v>
      </c>
      <c r="E16" s="29" t="s">
        <v>104</v>
      </c>
    </row>
    <row r="17" spans="1:5" ht="25.5">
      <c r="A17" s="30" t="s">
        <v>45</v>
      </c>
      <c r="E17" s="31" t="s">
        <v>105</v>
      </c>
    </row>
    <row r="18" spans="1:5" ht="12.75">
      <c r="A18" t="s">
        <v>46</v>
      </c>
      <c r="E18" s="29" t="s">
        <v>106</v>
      </c>
    </row>
    <row r="19" spans="1:16" ht="12.75">
      <c r="A19" s="18" t="s">
        <v>38</v>
      </c>
      <c s="23" t="s">
        <v>15</v>
      </c>
      <c s="23" t="s">
        <v>107</v>
      </c>
      <c s="18" t="s">
        <v>40</v>
      </c>
      <c s="24" t="s">
        <v>108</v>
      </c>
      <c s="25" t="s">
        <v>109</v>
      </c>
      <c s="26">
        <v>255.3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25.5">
      <c r="A20" s="28" t="s">
        <v>43</v>
      </c>
      <c r="E20" s="29" t="s">
        <v>110</v>
      </c>
    </row>
    <row r="21" spans="1:5" ht="25.5">
      <c r="A21" s="30" t="s">
        <v>45</v>
      </c>
      <c r="E21" s="31" t="s">
        <v>111</v>
      </c>
    </row>
    <row r="22" spans="1:5" ht="25.5">
      <c r="A22" t="s">
        <v>46</v>
      </c>
      <c r="E22" s="29" t="s">
        <v>112</v>
      </c>
    </row>
    <row r="23" spans="1:16" ht="12.75">
      <c r="A23" s="18" t="s">
        <v>38</v>
      </c>
      <c s="23" t="s">
        <v>83</v>
      </c>
      <c s="23" t="s">
        <v>113</v>
      </c>
      <c s="18" t="s">
        <v>40</v>
      </c>
      <c s="24" t="s">
        <v>114</v>
      </c>
      <c s="25" t="s">
        <v>109</v>
      </c>
      <c s="26">
        <v>124.65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25.5">
      <c r="A25" s="30" t="s">
        <v>45</v>
      </c>
      <c r="E25" s="31" t="s">
        <v>115</v>
      </c>
    </row>
    <row r="26" spans="1:5" ht="242.25">
      <c r="A26" t="s">
        <v>46</v>
      </c>
      <c r="E26" s="29" t="s">
        <v>116</v>
      </c>
    </row>
    <row r="27" spans="1:16" ht="12.75">
      <c r="A27" s="18" t="s">
        <v>38</v>
      </c>
      <c s="23" t="s">
        <v>86</v>
      </c>
      <c s="23" t="s">
        <v>117</v>
      </c>
      <c s="18" t="s">
        <v>40</v>
      </c>
      <c s="24" t="s">
        <v>118</v>
      </c>
      <c s="25" t="s">
        <v>103</v>
      </c>
      <c s="26">
        <v>507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25.5">
      <c r="A29" s="30" t="s">
        <v>45</v>
      </c>
      <c r="E29" s="31" t="s">
        <v>119</v>
      </c>
    </row>
    <row r="30" spans="1:5" ht="38.25">
      <c r="A30" t="s">
        <v>46</v>
      </c>
      <c r="E30" s="29" t="s">
        <v>120</v>
      </c>
    </row>
    <row r="31" spans="1:16" ht="12.75">
      <c r="A31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103</v>
      </c>
      <c s="26">
        <v>911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25.5">
      <c r="A33" s="30" t="s">
        <v>45</v>
      </c>
      <c r="E33" s="31" t="s">
        <v>124</v>
      </c>
    </row>
    <row r="34" spans="1:5" ht="25.5">
      <c r="A34" t="s">
        <v>46</v>
      </c>
      <c r="E34" s="29" t="s">
        <v>125</v>
      </c>
    </row>
    <row r="35" spans="1:16" ht="12.75">
      <c r="A35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129</v>
      </c>
      <c s="26">
        <v>230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25.5">
      <c r="A37" s="30" t="s">
        <v>45</v>
      </c>
      <c r="E37" s="31" t="s">
        <v>130</v>
      </c>
    </row>
    <row r="38" spans="1:5" ht="63.75">
      <c r="A38" t="s">
        <v>46</v>
      </c>
      <c r="E38" s="29" t="s">
        <v>131</v>
      </c>
    </row>
    <row r="39" spans="1:16" ht="12.75">
      <c r="A39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103</v>
      </c>
      <c s="26">
        <v>404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135</v>
      </c>
    </row>
    <row r="41" spans="1:5" ht="25.5">
      <c r="A41" s="30" t="s">
        <v>45</v>
      </c>
      <c r="E41" s="31" t="s">
        <v>136</v>
      </c>
    </row>
    <row r="42" spans="1:5" ht="38.25">
      <c r="A42" t="s">
        <v>46</v>
      </c>
      <c r="E42" s="29" t="s">
        <v>137</v>
      </c>
    </row>
    <row r="43" spans="1:18" ht="12.75" customHeight="1">
      <c r="A43" s="5" t="s">
        <v>36</v>
      </c>
      <c s="5"/>
      <c s="35" t="s">
        <v>28</v>
      </c>
      <c s="5"/>
      <c s="21" t="s">
        <v>138</v>
      </c>
      <c s="5"/>
      <c s="5"/>
      <c s="5"/>
      <c s="36">
        <f>0+Q43</f>
      </c>
      <c r="O43">
        <f>0+R43</f>
      </c>
      <c r="Q43">
        <f>0+I44+I48+I52+I56+I60+I64</f>
      </c>
      <c>
        <f>0+O44+O48+O52+O56+O60+O64</f>
      </c>
    </row>
    <row r="44" spans="1:16" ht="12.75">
      <c r="A44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103</v>
      </c>
      <c s="26">
        <v>1891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142</v>
      </c>
    </row>
    <row r="46" spans="1:5" ht="63.75">
      <c r="A46" s="30" t="s">
        <v>45</v>
      </c>
      <c r="E46" s="31" t="s">
        <v>143</v>
      </c>
    </row>
    <row r="47" spans="1:5" ht="140.25">
      <c r="A47" t="s">
        <v>46</v>
      </c>
      <c r="E47" s="29" t="s">
        <v>144</v>
      </c>
    </row>
    <row r="48" spans="1:16" ht="12.75">
      <c r="A48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129</v>
      </c>
      <c s="26">
        <v>74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148</v>
      </c>
    </row>
    <row r="50" spans="1:5" ht="12.75">
      <c r="A50" s="30" t="s">
        <v>45</v>
      </c>
      <c r="E50" s="31" t="s">
        <v>149</v>
      </c>
    </row>
    <row r="51" spans="1:5" ht="38.25">
      <c r="A51" t="s">
        <v>46</v>
      </c>
      <c r="E51" s="29" t="s">
        <v>150</v>
      </c>
    </row>
    <row r="52" spans="1:16" ht="12.75">
      <c r="A52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103</v>
      </c>
      <c s="26">
        <v>202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40</v>
      </c>
    </row>
    <row r="54" spans="1:5" ht="25.5">
      <c r="A54" s="30" t="s">
        <v>45</v>
      </c>
      <c r="E54" s="31" t="s">
        <v>154</v>
      </c>
    </row>
    <row r="55" spans="1:5" ht="102">
      <c r="A55" t="s">
        <v>46</v>
      </c>
      <c r="E55" s="29" t="s">
        <v>155</v>
      </c>
    </row>
    <row r="56" spans="1:16" ht="12.75">
      <c r="A56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129</v>
      </c>
      <c s="26">
        <v>1967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159</v>
      </c>
    </row>
    <row r="58" spans="1:5" ht="12.75">
      <c r="A58" s="30" t="s">
        <v>45</v>
      </c>
      <c r="E58" s="31" t="s">
        <v>160</v>
      </c>
    </row>
    <row r="59" spans="1:5" ht="51">
      <c r="A59" t="s">
        <v>46</v>
      </c>
      <c r="E59" s="29" t="s">
        <v>161</v>
      </c>
    </row>
    <row r="60" spans="1:16" ht="12.75">
      <c r="A60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103</v>
      </c>
      <c s="26">
        <v>4602.78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51">
      <c r="A62" s="30" t="s">
        <v>45</v>
      </c>
      <c r="E62" s="31" t="s">
        <v>165</v>
      </c>
    </row>
    <row r="63" spans="1:5" ht="51">
      <c r="A63" t="s">
        <v>46</v>
      </c>
      <c r="E63" s="29" t="s">
        <v>166</v>
      </c>
    </row>
    <row r="64" spans="1:16" ht="12.75">
      <c r="A64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103</v>
      </c>
      <c s="26">
        <v>1969.68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170</v>
      </c>
    </row>
    <row r="66" spans="1:5" ht="63.75">
      <c r="A66" s="30" t="s">
        <v>45</v>
      </c>
      <c r="E66" s="31" t="s">
        <v>171</v>
      </c>
    </row>
    <row r="67" spans="1:5" ht="140.25">
      <c r="A67" t="s">
        <v>46</v>
      </c>
      <c r="E67" s="29" t="s">
        <v>144</v>
      </c>
    </row>
    <row r="68" spans="1:18" ht="12.75" customHeight="1">
      <c r="A68" s="5" t="s">
        <v>36</v>
      </c>
      <c s="5"/>
      <c s="35" t="s">
        <v>33</v>
      </c>
      <c s="5"/>
      <c s="21" t="s">
        <v>172</v>
      </c>
      <c s="5"/>
      <c s="5"/>
      <c s="5"/>
      <c s="36">
        <f>0+Q68</f>
      </c>
      <c r="O68">
        <f>0+R68</f>
      </c>
      <c r="Q68">
        <f>0+I69+I73+I77+I81+I85</f>
      </c>
      <c>
        <f>0+O69+O73+O77+O81+O85</f>
      </c>
    </row>
    <row r="69" spans="1:16" ht="12.75">
      <c r="A69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129</v>
      </c>
      <c s="26">
        <v>74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176</v>
      </c>
    </row>
    <row r="71" spans="1:5" ht="25.5">
      <c r="A71" s="30" t="s">
        <v>45</v>
      </c>
      <c r="E71" s="31" t="s">
        <v>177</v>
      </c>
    </row>
    <row r="72" spans="1:5" ht="25.5">
      <c r="A72" t="s">
        <v>46</v>
      </c>
      <c r="E72" s="29" t="s">
        <v>178</v>
      </c>
    </row>
    <row r="73" spans="1:16" ht="25.5">
      <c r="A73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129</v>
      </c>
      <c s="26">
        <v>413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25.5">
      <c r="A75" s="30" t="s">
        <v>45</v>
      </c>
      <c r="E75" s="31" t="s">
        <v>182</v>
      </c>
    </row>
    <row r="76" spans="1:5" ht="38.25">
      <c r="A76" t="s">
        <v>46</v>
      </c>
      <c r="E76" s="29" t="s">
        <v>183</v>
      </c>
    </row>
    <row r="77" spans="1:16" ht="25.5">
      <c r="A77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129</v>
      </c>
      <c s="26">
        <v>364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63.75">
      <c r="A79" s="30" t="s">
        <v>45</v>
      </c>
      <c r="E79" s="31" t="s">
        <v>187</v>
      </c>
    </row>
    <row r="80" spans="1:5" ht="127.5">
      <c r="A80" t="s">
        <v>46</v>
      </c>
      <c r="E80" s="29" t="s">
        <v>188</v>
      </c>
    </row>
    <row r="81" spans="1:16" ht="25.5">
      <c r="A81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192</v>
      </c>
      <c s="26">
        <v>46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25.5">
      <c r="A83" s="30" t="s">
        <v>45</v>
      </c>
      <c r="E83" s="31" t="s">
        <v>193</v>
      </c>
    </row>
    <row r="84" spans="1:5" ht="51">
      <c r="A84" t="s">
        <v>46</v>
      </c>
      <c r="E84" s="29" t="s">
        <v>194</v>
      </c>
    </row>
    <row r="85" spans="1:16" ht="25.5">
      <c r="A85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129</v>
      </c>
      <c s="26">
        <v>48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198</v>
      </c>
    </row>
    <row r="87" spans="1:5" ht="12.75">
      <c r="A87" s="30" t="s">
        <v>45</v>
      </c>
      <c r="E87" s="31" t="s">
        <v>199</v>
      </c>
    </row>
    <row r="88" spans="1:5" ht="127.5">
      <c r="A88" t="s">
        <v>46</v>
      </c>
      <c r="E88" s="29" t="s">
        <v>188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200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92</v>
      </c>
      <c s="1"/>
      <c s="10" t="s">
        <v>93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200</v>
      </c>
      <c s="5"/>
      <c s="14" t="s">
        <v>201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172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30</v>
      </c>
      <c s="23" t="s">
        <v>202</v>
      </c>
      <c s="18" t="s">
        <v>40</v>
      </c>
      <c s="24" t="s">
        <v>203</v>
      </c>
      <c s="25" t="s">
        <v>103</v>
      </c>
      <c s="26">
        <v>221.25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51">
      <c r="A12" s="30" t="s">
        <v>45</v>
      </c>
      <c r="E12" s="31" t="s">
        <v>204</v>
      </c>
    </row>
    <row r="13" spans="1:5" ht="38.25">
      <c r="A13" t="s">
        <v>46</v>
      </c>
      <c r="E13" s="29" t="s">
        <v>205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0+O8+O25+O74+O99+O120+O149+O182+O215+O244+O249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206</v>
      </c>
      <c s="32">
        <f>0+I8+I25+I74+I99+I120+I149+I182+I215+I244+I249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206</v>
      </c>
      <c s="5"/>
      <c s="14" t="s">
        <v>207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95</v>
      </c>
      <c s="18" t="s">
        <v>22</v>
      </c>
      <c s="24" t="s">
        <v>96</v>
      </c>
      <c s="25" t="s">
        <v>97</v>
      </c>
      <c s="26">
        <v>118.53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208</v>
      </c>
    </row>
    <row r="12" spans="1:5" ht="25.5">
      <c r="A12" t="s">
        <v>46</v>
      </c>
      <c r="E12" s="29" t="s">
        <v>99</v>
      </c>
    </row>
    <row r="13" spans="1:16" ht="12.75">
      <c r="A13" s="18" t="s">
        <v>38</v>
      </c>
      <c s="23" t="s">
        <v>16</v>
      </c>
      <c s="23" t="s">
        <v>95</v>
      </c>
      <c s="18" t="s">
        <v>16</v>
      </c>
      <c s="24" t="s">
        <v>96</v>
      </c>
      <c s="25" t="s">
        <v>97</v>
      </c>
      <c s="26">
        <v>55.353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209</v>
      </c>
    </row>
    <row r="15" spans="1:5" ht="38.25">
      <c r="A15" s="30" t="s">
        <v>45</v>
      </c>
      <c r="E15" s="31" t="s">
        <v>210</v>
      </c>
    </row>
    <row r="16" spans="1:5" ht="25.5">
      <c r="A16" t="s">
        <v>46</v>
      </c>
      <c r="E16" s="29" t="s">
        <v>99</v>
      </c>
    </row>
    <row r="17" spans="1:16" ht="12.75">
      <c r="A17" s="18" t="s">
        <v>38</v>
      </c>
      <c s="23" t="s">
        <v>15</v>
      </c>
      <c s="23" t="s">
        <v>211</v>
      </c>
      <c s="18" t="s">
        <v>40</v>
      </c>
      <c s="24" t="s">
        <v>212</v>
      </c>
      <c s="25" t="s">
        <v>97</v>
      </c>
      <c s="26">
        <v>76.006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213</v>
      </c>
    </row>
    <row r="20" spans="1:5" ht="25.5">
      <c r="A20" t="s">
        <v>46</v>
      </c>
      <c r="E20" s="29" t="s">
        <v>99</v>
      </c>
    </row>
    <row r="21" spans="1:16" ht="12.75">
      <c r="A21" s="18" t="s">
        <v>38</v>
      </c>
      <c s="23" t="s">
        <v>26</v>
      </c>
      <c s="23" t="s">
        <v>214</v>
      </c>
      <c s="18" t="s">
        <v>40</v>
      </c>
      <c s="24" t="s">
        <v>215</v>
      </c>
      <c s="25" t="s">
        <v>97</v>
      </c>
      <c s="26">
        <v>1.084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216</v>
      </c>
    </row>
    <row r="23" spans="1:5" ht="12.75">
      <c r="A23" s="30" t="s">
        <v>45</v>
      </c>
      <c r="E23" s="31" t="s">
        <v>217</v>
      </c>
    </row>
    <row r="24" spans="1:5" ht="25.5">
      <c r="A24" t="s">
        <v>46</v>
      </c>
      <c r="E24" s="29" t="s">
        <v>99</v>
      </c>
    </row>
    <row r="25" spans="1:18" ht="12.75" customHeight="1">
      <c r="A25" s="5" t="s">
        <v>36</v>
      </c>
      <c s="5"/>
      <c s="35" t="s">
        <v>22</v>
      </c>
      <c s="5"/>
      <c s="21" t="s">
        <v>100</v>
      </c>
      <c s="5"/>
      <c s="5"/>
      <c s="5"/>
      <c s="36">
        <f>0+Q25</f>
      </c>
      <c r="O25">
        <f>0+R25</f>
      </c>
      <c r="Q25">
        <f>0+I26+I30+I34+I38+I42+I46+I50+I54+I58+I62+I66+I70</f>
      </c>
      <c>
        <f>0+O26+O30+O34+O38+O42+O46+O50+O54+O58+O62+O66+O70</f>
      </c>
    </row>
    <row r="26" spans="1:16" ht="12.75">
      <c r="A26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103</v>
      </c>
      <c s="26">
        <v>60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221</v>
      </c>
    </row>
    <row r="28" spans="1:5" ht="12.75">
      <c r="A28" s="30" t="s">
        <v>45</v>
      </c>
      <c r="E28" s="31" t="s">
        <v>40</v>
      </c>
    </row>
    <row r="29" spans="1:5" ht="38.25">
      <c r="A29" t="s">
        <v>46</v>
      </c>
      <c r="E29" s="29" t="s">
        <v>222</v>
      </c>
    </row>
    <row r="30" spans="1:16" ht="25.5">
      <c r="A30" s="18" t="s">
        <v>38</v>
      </c>
      <c s="23" t="s">
        <v>121</v>
      </c>
      <c s="23" t="s">
        <v>223</v>
      </c>
      <c s="18" t="s">
        <v>40</v>
      </c>
      <c s="24" t="s">
        <v>224</v>
      </c>
      <c s="25" t="s">
        <v>109</v>
      </c>
      <c s="26">
        <v>12.24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225</v>
      </c>
    </row>
    <row r="32" spans="1:5" ht="12.75">
      <c r="A32" s="30" t="s">
        <v>45</v>
      </c>
      <c r="E32" s="31" t="s">
        <v>226</v>
      </c>
    </row>
    <row r="33" spans="1:5" ht="63.75">
      <c r="A33" t="s">
        <v>46</v>
      </c>
      <c r="E33" s="29" t="s">
        <v>227</v>
      </c>
    </row>
    <row r="34" spans="1:16" ht="25.5">
      <c r="A34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109</v>
      </c>
      <c s="26">
        <v>34.548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231</v>
      </c>
    </row>
    <row r="36" spans="1:5" ht="38.25">
      <c r="A36" s="30" t="s">
        <v>45</v>
      </c>
      <c r="E36" s="31" t="s">
        <v>232</v>
      </c>
    </row>
    <row r="37" spans="1:5" ht="63.75">
      <c r="A37" t="s">
        <v>46</v>
      </c>
      <c r="E37" s="29" t="s">
        <v>227</v>
      </c>
    </row>
    <row r="38" spans="1:16" ht="12.75">
      <c r="A38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109</v>
      </c>
      <c s="26">
        <v>40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236</v>
      </c>
    </row>
    <row r="40" spans="1:5" ht="12.75">
      <c r="A40" s="30" t="s">
        <v>45</v>
      </c>
      <c r="E40" s="31" t="s">
        <v>237</v>
      </c>
    </row>
    <row r="41" spans="1:5" ht="38.25">
      <c r="A41" t="s">
        <v>46</v>
      </c>
      <c r="E41" s="29" t="s">
        <v>238</v>
      </c>
    </row>
    <row r="42" spans="1:16" ht="12.75">
      <c r="A42" s="18" t="s">
        <v>38</v>
      </c>
      <c s="23" t="s">
        <v>89</v>
      </c>
      <c s="23" t="s">
        <v>239</v>
      </c>
      <c s="18" t="s">
        <v>40</v>
      </c>
      <c s="24" t="s">
        <v>240</v>
      </c>
      <c s="25" t="s">
        <v>109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241</v>
      </c>
    </row>
    <row r="44" spans="1:5" ht="12.75">
      <c r="A44" s="30" t="s">
        <v>45</v>
      </c>
      <c r="E44" s="31" t="s">
        <v>242</v>
      </c>
    </row>
    <row r="45" spans="1:5" ht="306">
      <c r="A45" t="s">
        <v>46</v>
      </c>
      <c r="E45" s="29" t="s">
        <v>243</v>
      </c>
    </row>
    <row r="46" spans="1:16" ht="12.75">
      <c r="A46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109</v>
      </c>
      <c s="26">
        <v>47.025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247</v>
      </c>
    </row>
    <row r="48" spans="1:5" ht="38.25">
      <c r="A48" s="30" t="s">
        <v>45</v>
      </c>
      <c r="E48" s="31" t="s">
        <v>248</v>
      </c>
    </row>
    <row r="49" spans="1:5" ht="318.75">
      <c r="A49" t="s">
        <v>46</v>
      </c>
      <c r="E49" s="29" t="s">
        <v>249</v>
      </c>
    </row>
    <row r="50" spans="1:16" ht="12.75">
      <c r="A50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109</v>
      </c>
      <c s="26">
        <v>3.325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253</v>
      </c>
    </row>
    <row r="52" spans="1:5" ht="12.75">
      <c r="A52" s="30" t="s">
        <v>45</v>
      </c>
      <c r="E52" s="31" t="s">
        <v>254</v>
      </c>
    </row>
    <row r="53" spans="1:5" ht="229.5">
      <c r="A53" t="s">
        <v>46</v>
      </c>
      <c r="E53" s="29" t="s">
        <v>255</v>
      </c>
    </row>
    <row r="54" spans="1:16" ht="12.75">
      <c r="A54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103</v>
      </c>
      <c s="26">
        <v>68.2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259</v>
      </c>
    </row>
    <row r="56" spans="1:5" ht="12.75">
      <c r="A56" s="30" t="s">
        <v>45</v>
      </c>
      <c r="E56" s="31" t="s">
        <v>40</v>
      </c>
    </row>
    <row r="57" spans="1:5" ht="25.5">
      <c r="A57" t="s">
        <v>46</v>
      </c>
      <c r="E57" s="29" t="s">
        <v>260</v>
      </c>
    </row>
    <row r="58" spans="1:16" ht="12.75">
      <c r="A58" s="18" t="s">
        <v>38</v>
      </c>
      <c s="23" t="s">
        <v>139</v>
      </c>
      <c s="23" t="s">
        <v>261</v>
      </c>
      <c s="18" t="s">
        <v>40</v>
      </c>
      <c s="24" t="s">
        <v>262</v>
      </c>
      <c s="25" t="s">
        <v>103</v>
      </c>
      <c s="26">
        <v>400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263</v>
      </c>
    </row>
    <row r="60" spans="1:5" ht="12.75">
      <c r="A60" s="30" t="s">
        <v>45</v>
      </c>
      <c r="E60" s="31" t="s">
        <v>264</v>
      </c>
    </row>
    <row r="61" spans="1:5" ht="38.25">
      <c r="A61" t="s">
        <v>46</v>
      </c>
      <c r="E61" s="29" t="s">
        <v>137</v>
      </c>
    </row>
    <row r="62" spans="1:16" ht="12.75">
      <c r="A62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103</v>
      </c>
      <c s="26">
        <v>400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268</v>
      </c>
    </row>
    <row r="64" spans="1:5" ht="12.75">
      <c r="A64" s="30" t="s">
        <v>45</v>
      </c>
      <c r="E64" s="31" t="s">
        <v>264</v>
      </c>
    </row>
    <row r="65" spans="1:5" ht="38.25">
      <c r="A65" t="s">
        <v>46</v>
      </c>
      <c r="E65" s="29" t="s">
        <v>269</v>
      </c>
    </row>
    <row r="66" spans="1:16" ht="12.75">
      <c r="A66" s="18" t="s">
        <v>38</v>
      </c>
      <c s="23" t="s">
        <v>270</v>
      </c>
      <c s="23" t="s">
        <v>271</v>
      </c>
      <c s="18" t="s">
        <v>40</v>
      </c>
      <c s="24" t="s">
        <v>272</v>
      </c>
      <c s="25" t="s">
        <v>103</v>
      </c>
      <c s="26">
        <v>56.52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273</v>
      </c>
    </row>
    <row r="68" spans="1:5" ht="12.75">
      <c r="A68" s="30" t="s">
        <v>45</v>
      </c>
      <c r="E68" s="31" t="s">
        <v>274</v>
      </c>
    </row>
    <row r="69" spans="1:5" ht="38.25">
      <c r="A69" t="s">
        <v>46</v>
      </c>
      <c r="E69" s="29" t="s">
        <v>275</v>
      </c>
    </row>
    <row r="70" spans="1:16" ht="12.75">
      <c r="A70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109</v>
      </c>
      <c s="26">
        <v>47.025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38.25">
      <c r="A72" s="30" t="s">
        <v>45</v>
      </c>
      <c r="E72" s="31" t="s">
        <v>248</v>
      </c>
    </row>
    <row r="73" spans="1:5" ht="191.25">
      <c r="A73" t="s">
        <v>46</v>
      </c>
      <c r="E73" s="29" t="s">
        <v>279</v>
      </c>
    </row>
    <row r="74" spans="1:18" ht="12.75" customHeight="1">
      <c r="A74" s="5" t="s">
        <v>36</v>
      </c>
      <c s="5"/>
      <c s="35" t="s">
        <v>16</v>
      </c>
      <c s="5"/>
      <c s="21" t="s">
        <v>280</v>
      </c>
      <c s="5"/>
      <c s="5"/>
      <c s="5"/>
      <c s="36">
        <f>0+Q74</f>
      </c>
      <c r="O74">
        <f>0+R74</f>
      </c>
      <c r="Q74">
        <f>0+I75+I79+I83+I87+I91+I95</f>
      </c>
      <c>
        <f>0+O75+O79+O83+O87+O91+O95</f>
      </c>
    </row>
    <row r="75" spans="1:16" ht="12.75">
      <c r="A75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129</v>
      </c>
      <c s="26">
        <v>30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284</v>
      </c>
    </row>
    <row r="77" spans="1:5" ht="12.75">
      <c r="A77" s="30" t="s">
        <v>45</v>
      </c>
      <c r="E77" s="31" t="s">
        <v>285</v>
      </c>
    </row>
    <row r="78" spans="1:5" ht="165.75">
      <c r="A78" t="s">
        <v>46</v>
      </c>
      <c r="E78" s="29" t="s">
        <v>286</v>
      </c>
    </row>
    <row r="79" spans="1:16" ht="12.75">
      <c r="A79" s="18" t="s">
        <v>38</v>
      </c>
      <c s="23" t="s">
        <v>287</v>
      </c>
      <c s="23" t="s">
        <v>288</v>
      </c>
      <c s="18" t="s">
        <v>40</v>
      </c>
      <c s="24" t="s">
        <v>289</v>
      </c>
      <c s="25" t="s">
        <v>109</v>
      </c>
      <c s="26">
        <v>0.086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290</v>
      </c>
    </row>
    <row r="81" spans="1:5" ht="38.25">
      <c r="A81" s="30" t="s">
        <v>45</v>
      </c>
      <c r="E81" s="31" t="s">
        <v>291</v>
      </c>
    </row>
    <row r="82" spans="1:5" ht="51">
      <c r="A82" t="s">
        <v>46</v>
      </c>
      <c r="E82" s="29" t="s">
        <v>292</v>
      </c>
    </row>
    <row r="83" spans="1:16" ht="25.5">
      <c r="A83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192</v>
      </c>
      <c s="26">
        <v>437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296</v>
      </c>
    </row>
    <row r="85" spans="1:5" ht="12.75">
      <c r="A85" s="30" t="s">
        <v>45</v>
      </c>
      <c r="E85" s="31" t="s">
        <v>297</v>
      </c>
    </row>
    <row r="86" spans="1:5" ht="63.75">
      <c r="A86" t="s">
        <v>46</v>
      </c>
      <c r="E86" s="29" t="s">
        <v>298</v>
      </c>
    </row>
    <row r="87" spans="1:16" ht="12.75">
      <c r="A87" s="18" t="s">
        <v>38</v>
      </c>
      <c s="23" t="s">
        <v>173</v>
      </c>
      <c s="23" t="s">
        <v>299</v>
      </c>
      <c s="18" t="s">
        <v>40</v>
      </c>
      <c s="24" t="s">
        <v>300</v>
      </c>
      <c s="25" t="s">
        <v>103</v>
      </c>
      <c s="26">
        <v>65.28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301</v>
      </c>
    </row>
    <row r="89" spans="1:5" ht="38.25">
      <c r="A89" s="30" t="s">
        <v>45</v>
      </c>
      <c r="E89" s="31" t="s">
        <v>302</v>
      </c>
    </row>
    <row r="90" spans="1:5" ht="102">
      <c r="A90" t="s">
        <v>46</v>
      </c>
      <c r="E90" s="29" t="s">
        <v>303</v>
      </c>
    </row>
    <row r="91" spans="1:16" ht="12.75">
      <c r="A91" s="18" t="s">
        <v>38</v>
      </c>
      <c s="23" t="s">
        <v>145</v>
      </c>
      <c s="23" t="s">
        <v>304</v>
      </c>
      <c s="18" t="s">
        <v>40</v>
      </c>
      <c s="24" t="s">
        <v>305</v>
      </c>
      <c s="25" t="s">
        <v>103</v>
      </c>
      <c s="26">
        <v>32.64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306</v>
      </c>
    </row>
    <row r="93" spans="1:5" ht="38.25">
      <c r="A93" s="30" t="s">
        <v>45</v>
      </c>
      <c r="E93" s="31" t="s">
        <v>307</v>
      </c>
    </row>
    <row r="94" spans="1:5" ht="102">
      <c r="A94" t="s">
        <v>46</v>
      </c>
      <c r="E94" s="29" t="s">
        <v>308</v>
      </c>
    </row>
    <row r="95" spans="1:16" ht="12.75">
      <c r="A95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109</v>
      </c>
      <c s="26">
        <v>2.5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312</v>
      </c>
    </row>
    <row r="97" spans="1:5" ht="12.75">
      <c r="A97" s="30" t="s">
        <v>45</v>
      </c>
      <c r="E97" s="31" t="s">
        <v>313</v>
      </c>
    </row>
    <row r="98" spans="1:5" ht="38.25">
      <c r="A98" t="s">
        <v>46</v>
      </c>
      <c r="E98" s="29" t="s">
        <v>314</v>
      </c>
    </row>
    <row r="99" spans="1:18" ht="12.75" customHeight="1">
      <c r="A99" s="5" t="s">
        <v>36</v>
      </c>
      <c s="5"/>
      <c s="35" t="s">
        <v>15</v>
      </c>
      <c s="5"/>
      <c s="21" t="s">
        <v>315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319</v>
      </c>
      <c s="26">
        <v>161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320</v>
      </c>
    </row>
    <row r="102" spans="1:5" ht="38.25">
      <c r="A102" s="30" t="s">
        <v>45</v>
      </c>
      <c r="E102" s="31" t="s">
        <v>321</v>
      </c>
    </row>
    <row r="103" spans="1:5" ht="25.5">
      <c r="A103" t="s">
        <v>46</v>
      </c>
      <c r="E103" s="29" t="s">
        <v>322</v>
      </c>
    </row>
    <row r="104" spans="1:16" ht="12.75">
      <c r="A104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109</v>
      </c>
      <c s="26">
        <v>21.806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326</v>
      </c>
    </row>
    <row r="106" spans="1:5" ht="38.25">
      <c r="A106" s="30" t="s">
        <v>45</v>
      </c>
      <c r="E106" s="31" t="s">
        <v>327</v>
      </c>
    </row>
    <row r="107" spans="1:5" ht="382.5">
      <c r="A107" t="s">
        <v>46</v>
      </c>
      <c r="E107" s="29" t="s">
        <v>328</v>
      </c>
    </row>
    <row r="108" spans="1:16" ht="12.75">
      <c r="A108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97</v>
      </c>
      <c s="26">
        <v>3.053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332</v>
      </c>
    </row>
    <row r="110" spans="1:5" ht="12.75">
      <c r="A110" s="30" t="s">
        <v>45</v>
      </c>
      <c r="E110" s="31" t="s">
        <v>333</v>
      </c>
    </row>
    <row r="111" spans="1:5" ht="242.25">
      <c r="A111" t="s">
        <v>46</v>
      </c>
      <c r="E111" s="29" t="s">
        <v>334</v>
      </c>
    </row>
    <row r="112" spans="1:16" ht="12.75">
      <c r="A112" s="18" t="s">
        <v>38</v>
      </c>
      <c s="23" t="s">
        <v>335</v>
      </c>
      <c s="23" t="s">
        <v>336</v>
      </c>
      <c s="18" t="s">
        <v>40</v>
      </c>
      <c s="24" t="s">
        <v>337</v>
      </c>
      <c s="25" t="s">
        <v>109</v>
      </c>
      <c s="26">
        <v>3.9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338</v>
      </c>
    </row>
    <row r="114" spans="1:5" ht="12.75">
      <c r="A114" s="30" t="s">
        <v>45</v>
      </c>
      <c r="E114" s="31" t="s">
        <v>339</v>
      </c>
    </row>
    <row r="115" spans="1:5" ht="369.75">
      <c r="A115" t="s">
        <v>46</v>
      </c>
      <c r="E115" s="29" t="s">
        <v>340</v>
      </c>
    </row>
    <row r="116" spans="1:16" ht="12.75">
      <c r="A116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97</v>
      </c>
      <c s="26">
        <v>0.07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344</v>
      </c>
    </row>
    <row r="118" spans="1:5" ht="12.75">
      <c r="A118" s="30" t="s">
        <v>45</v>
      </c>
      <c r="E118" s="31" t="s">
        <v>345</v>
      </c>
    </row>
    <row r="119" spans="1:5" ht="267.75">
      <c r="A119" t="s">
        <v>46</v>
      </c>
      <c r="E119" s="29" t="s">
        <v>346</v>
      </c>
    </row>
    <row r="120" spans="1:18" ht="12.75" customHeight="1">
      <c r="A120" s="5" t="s">
        <v>36</v>
      </c>
      <c s="5"/>
      <c s="35" t="s">
        <v>26</v>
      </c>
      <c s="5"/>
      <c s="21" t="s">
        <v>347</v>
      </c>
      <c s="5"/>
      <c s="5"/>
      <c s="5"/>
      <c s="36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12.75">
      <c r="A121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97</v>
      </c>
      <c s="26">
        <v>2.38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351</v>
      </c>
    </row>
    <row r="123" spans="1:5" ht="12.75">
      <c r="A123" s="30" t="s">
        <v>45</v>
      </c>
      <c r="E123" s="31" t="s">
        <v>352</v>
      </c>
    </row>
    <row r="124" spans="1:5" ht="178.5">
      <c r="A124" t="s">
        <v>46</v>
      </c>
      <c r="E124" s="29" t="s">
        <v>353</v>
      </c>
    </row>
    <row r="125" spans="1:16" ht="12.75">
      <c r="A125" s="18" t="s">
        <v>38</v>
      </c>
      <c s="23" t="s">
        <v>151</v>
      </c>
      <c s="23" t="s">
        <v>354</v>
      </c>
      <c s="18" t="s">
        <v>40</v>
      </c>
      <c s="24" t="s">
        <v>355</v>
      </c>
      <c s="25" t="s">
        <v>109</v>
      </c>
      <c s="26">
        <v>14.2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356</v>
      </c>
    </row>
    <row r="127" spans="1:5" ht="38.25">
      <c r="A127" s="30" t="s">
        <v>45</v>
      </c>
      <c r="E127" s="31" t="s">
        <v>357</v>
      </c>
    </row>
    <row r="128" spans="1:5" ht="369.75">
      <c r="A128" t="s">
        <v>46</v>
      </c>
      <c r="E128" s="29" t="s">
        <v>340</v>
      </c>
    </row>
    <row r="129" spans="1:16" ht="12.75">
      <c r="A129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109</v>
      </c>
      <c s="26">
        <v>0.76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361</v>
      </c>
    </row>
    <row r="131" spans="1:5" ht="12.75">
      <c r="A131" s="30" t="s">
        <v>45</v>
      </c>
      <c r="E131" s="31" t="s">
        <v>362</v>
      </c>
    </row>
    <row r="132" spans="1:5" ht="25.5">
      <c r="A132" t="s">
        <v>46</v>
      </c>
      <c r="E132" s="29" t="s">
        <v>363</v>
      </c>
    </row>
    <row r="133" spans="1:16" ht="12.75">
      <c r="A133" s="18" t="s">
        <v>38</v>
      </c>
      <c s="23" t="s">
        <v>126</v>
      </c>
      <c s="23" t="s">
        <v>364</v>
      </c>
      <c s="18" t="s">
        <v>40</v>
      </c>
      <c s="24" t="s">
        <v>365</v>
      </c>
      <c s="25" t="s">
        <v>109</v>
      </c>
      <c s="26">
        <v>42.495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366</v>
      </c>
    </row>
    <row r="135" spans="1:5" ht="38.25">
      <c r="A135" s="30" t="s">
        <v>45</v>
      </c>
      <c r="E135" s="31" t="s">
        <v>367</v>
      </c>
    </row>
    <row r="136" spans="1:5" ht="369.75">
      <c r="A136" t="s">
        <v>46</v>
      </c>
      <c r="E136" s="29" t="s">
        <v>340</v>
      </c>
    </row>
    <row r="137" spans="1:16" ht="12.75">
      <c r="A137" s="18" t="s">
        <v>38</v>
      </c>
      <c s="23" t="s">
        <v>368</v>
      </c>
      <c s="23" t="s">
        <v>369</v>
      </c>
      <c s="18" t="s">
        <v>40</v>
      </c>
      <c s="24" t="s">
        <v>370</v>
      </c>
      <c s="25" t="s">
        <v>109</v>
      </c>
      <c s="26">
        <v>9.214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371</v>
      </c>
    </row>
    <row r="139" spans="1:5" ht="38.25">
      <c r="A139" s="30" t="s">
        <v>45</v>
      </c>
      <c r="E139" s="31" t="s">
        <v>372</v>
      </c>
    </row>
    <row r="140" spans="1:5" ht="102">
      <c r="A140" t="s">
        <v>46</v>
      </c>
      <c r="E140" s="29" t="s">
        <v>373</v>
      </c>
    </row>
    <row r="141" spans="1:16" ht="12.75">
      <c r="A141" s="18" t="s">
        <v>38</v>
      </c>
      <c s="23" t="s">
        <v>374</v>
      </c>
      <c s="23" t="s">
        <v>375</v>
      </c>
      <c s="18" t="s">
        <v>40</v>
      </c>
      <c s="24" t="s">
        <v>376</v>
      </c>
      <c s="25" t="s">
        <v>97</v>
      </c>
      <c s="26">
        <v>3.06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377</v>
      </c>
    </row>
    <row r="143" spans="1:5" ht="12.75">
      <c r="A143" s="30" t="s">
        <v>45</v>
      </c>
      <c r="E143" s="31" t="s">
        <v>378</v>
      </c>
    </row>
    <row r="144" spans="1:5" ht="178.5">
      <c r="A144" t="s">
        <v>46</v>
      </c>
      <c r="E144" s="29" t="s">
        <v>353</v>
      </c>
    </row>
    <row r="145" spans="1:16" ht="12.75">
      <c r="A145" s="18" t="s">
        <v>38</v>
      </c>
      <c s="23" t="s">
        <v>379</v>
      </c>
      <c s="23" t="s">
        <v>380</v>
      </c>
      <c s="18" t="s">
        <v>40</v>
      </c>
      <c s="24" t="s">
        <v>381</v>
      </c>
      <c s="25" t="s">
        <v>109</v>
      </c>
      <c s="26">
        <v>30.72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382</v>
      </c>
    </row>
    <row r="147" spans="1:5" ht="12.75">
      <c r="A147" s="30" t="s">
        <v>45</v>
      </c>
      <c r="E147" s="31" t="s">
        <v>383</v>
      </c>
    </row>
    <row r="148" spans="1:5" ht="38.25">
      <c r="A148" t="s">
        <v>46</v>
      </c>
      <c r="E148" s="29" t="s">
        <v>384</v>
      </c>
    </row>
    <row r="149" spans="1:18" ht="12.75" customHeight="1">
      <c r="A149" s="5" t="s">
        <v>36</v>
      </c>
      <c s="5"/>
      <c s="35" t="s">
        <v>28</v>
      </c>
      <c s="5"/>
      <c s="21" t="s">
        <v>138</v>
      </c>
      <c s="5"/>
      <c s="5"/>
      <c s="5"/>
      <c s="36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18" t="s">
        <v>38</v>
      </c>
      <c s="23" t="s">
        <v>156</v>
      </c>
      <c s="23" t="s">
        <v>385</v>
      </c>
      <c s="18" t="s">
        <v>40</v>
      </c>
      <c s="24" t="s">
        <v>386</v>
      </c>
      <c s="25" t="s">
        <v>103</v>
      </c>
      <c s="26">
        <v>64.8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387</v>
      </c>
    </row>
    <row r="152" spans="1:5" ht="12.75">
      <c r="A152" s="30" t="s">
        <v>45</v>
      </c>
      <c r="E152" s="31" t="s">
        <v>388</v>
      </c>
    </row>
    <row r="153" spans="1:5" ht="51">
      <c r="A153" t="s">
        <v>46</v>
      </c>
      <c r="E153" s="29" t="s">
        <v>389</v>
      </c>
    </row>
    <row r="154" spans="1:16" ht="12.75">
      <c r="A154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103</v>
      </c>
      <c s="26">
        <v>64.8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25.5">
      <c r="A155" s="28" t="s">
        <v>43</v>
      </c>
      <c r="E155" s="29" t="s">
        <v>393</v>
      </c>
    </row>
    <row r="156" spans="1:5" ht="12.75">
      <c r="A156" s="30" t="s">
        <v>45</v>
      </c>
      <c r="E156" s="31" t="s">
        <v>40</v>
      </c>
    </row>
    <row r="157" spans="1:5" ht="51">
      <c r="A157" t="s">
        <v>46</v>
      </c>
      <c r="E157" s="29" t="s">
        <v>166</v>
      </c>
    </row>
    <row r="158" spans="1:16" ht="12.75">
      <c r="A158" s="18" t="s">
        <v>38</v>
      </c>
      <c s="23" t="s">
        <v>394</v>
      </c>
      <c s="23" t="s">
        <v>140</v>
      </c>
      <c s="18" t="s">
        <v>40</v>
      </c>
      <c s="24" t="s">
        <v>141</v>
      </c>
      <c s="25" t="s">
        <v>103</v>
      </c>
      <c s="26">
        <v>76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395</v>
      </c>
    </row>
    <row r="160" spans="1:5" ht="12.75">
      <c r="A160" s="30" t="s">
        <v>45</v>
      </c>
      <c r="E160" s="31" t="s">
        <v>396</v>
      </c>
    </row>
    <row r="161" spans="1:5" ht="140.25">
      <c r="A161" t="s">
        <v>46</v>
      </c>
      <c r="E161" s="29" t="s">
        <v>144</v>
      </c>
    </row>
    <row r="162" spans="1:16" ht="12.75">
      <c r="A162" s="18" t="s">
        <v>38</v>
      </c>
      <c s="23" t="s">
        <v>397</v>
      </c>
      <c s="23" t="s">
        <v>398</v>
      </c>
      <c s="18" t="s">
        <v>40</v>
      </c>
      <c s="24" t="s">
        <v>399</v>
      </c>
      <c s="25" t="s">
        <v>103</v>
      </c>
      <c s="26">
        <v>3.343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400</v>
      </c>
    </row>
    <row r="164" spans="1:5" ht="38.25">
      <c r="A164" s="30" t="s">
        <v>45</v>
      </c>
      <c r="E164" s="31" t="s">
        <v>401</v>
      </c>
    </row>
    <row r="165" spans="1:5" ht="140.25">
      <c r="A165" t="s">
        <v>46</v>
      </c>
      <c r="E165" s="29" t="s">
        <v>144</v>
      </c>
    </row>
    <row r="166" spans="1:16" ht="12.75">
      <c r="A166" s="18" t="s">
        <v>38</v>
      </c>
      <c s="23" t="s">
        <v>162</v>
      </c>
      <c s="23" t="s">
        <v>402</v>
      </c>
      <c s="18" t="s">
        <v>40</v>
      </c>
      <c s="24" t="s">
        <v>403</v>
      </c>
      <c s="25" t="s">
        <v>103</v>
      </c>
      <c s="26">
        <v>66.36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404</v>
      </c>
    </row>
    <row r="168" spans="1:5" ht="12.75">
      <c r="A168" s="30" t="s">
        <v>45</v>
      </c>
      <c r="E168" s="31" t="s">
        <v>405</v>
      </c>
    </row>
    <row r="169" spans="1:5" ht="140.25">
      <c r="A169" t="s">
        <v>46</v>
      </c>
      <c r="E169" s="29" t="s">
        <v>406</v>
      </c>
    </row>
    <row r="170" spans="1:16" ht="12.75">
      <c r="A170" s="18" t="s">
        <v>38</v>
      </c>
      <c s="23" t="s">
        <v>407</v>
      </c>
      <c s="23" t="s">
        <v>408</v>
      </c>
      <c s="18" t="s">
        <v>40</v>
      </c>
      <c s="24" t="s">
        <v>409</v>
      </c>
      <c s="25" t="s">
        <v>129</v>
      </c>
      <c s="26">
        <v>51.78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410</v>
      </c>
    </row>
    <row r="172" spans="1:5" ht="12.75">
      <c r="A172" s="30" t="s">
        <v>45</v>
      </c>
      <c r="E172" s="31" t="s">
        <v>411</v>
      </c>
    </row>
    <row r="173" spans="1:5" ht="38.25">
      <c r="A173" t="s">
        <v>46</v>
      </c>
      <c r="E173" s="29" t="s">
        <v>150</v>
      </c>
    </row>
    <row r="174" spans="1:16" ht="12.75">
      <c r="A174" s="18" t="s">
        <v>38</v>
      </c>
      <c s="23" t="s">
        <v>412</v>
      </c>
      <c s="23" t="s">
        <v>413</v>
      </c>
      <c s="18" t="s">
        <v>40</v>
      </c>
      <c s="24" t="s">
        <v>414</v>
      </c>
      <c s="25" t="s">
        <v>129</v>
      </c>
      <c s="26">
        <v>51.78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410</v>
      </c>
    </row>
    <row r="176" spans="1:5" ht="12.75">
      <c r="A176" s="30" t="s">
        <v>45</v>
      </c>
      <c r="E176" s="31" t="s">
        <v>411</v>
      </c>
    </row>
    <row r="177" spans="1:5" ht="38.25">
      <c r="A177" t="s">
        <v>46</v>
      </c>
      <c r="E177" s="29" t="s">
        <v>150</v>
      </c>
    </row>
    <row r="178" spans="1:16" ht="12.75">
      <c r="A178" s="18" t="s">
        <v>38</v>
      </c>
      <c s="23" t="s">
        <v>415</v>
      </c>
      <c s="23" t="s">
        <v>416</v>
      </c>
      <c s="18" t="s">
        <v>40</v>
      </c>
      <c s="24" t="s">
        <v>417</v>
      </c>
      <c s="25" t="s">
        <v>103</v>
      </c>
      <c s="26">
        <v>68.2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25.5">
      <c r="A179" s="28" t="s">
        <v>43</v>
      </c>
      <c r="E179" s="29" t="s">
        <v>418</v>
      </c>
    </row>
    <row r="180" spans="1:5" ht="12.75">
      <c r="A180" s="30" t="s">
        <v>45</v>
      </c>
      <c r="E180" s="31" t="s">
        <v>419</v>
      </c>
    </row>
    <row r="181" spans="1:5" ht="51">
      <c r="A181" t="s">
        <v>46</v>
      </c>
      <c r="E181" s="29" t="s">
        <v>389</v>
      </c>
    </row>
    <row r="182" spans="1:18" ht="12.75" customHeight="1">
      <c r="A182" s="5" t="s">
        <v>36</v>
      </c>
      <c s="5"/>
      <c s="35" t="s">
        <v>30</v>
      </c>
      <c s="5"/>
      <c s="21" t="s">
        <v>420</v>
      </c>
      <c s="5"/>
      <c s="5"/>
      <c s="5"/>
      <c s="36">
        <f>0+Q182</f>
      </c>
      <c r="O182">
        <f>0+R182</f>
      </c>
      <c r="Q182">
        <f>0+I183+I187+I191+I195+I199+I203+I207+I211</f>
      </c>
      <c>
        <f>0+O183+O187+O191+O195+O199+O203+O207+O211</f>
      </c>
    </row>
    <row r="183" spans="1:16" ht="25.5">
      <c r="A183" s="18" t="s">
        <v>38</v>
      </c>
      <c s="23" t="s">
        <v>132</v>
      </c>
      <c s="23" t="s">
        <v>421</v>
      </c>
      <c s="18" t="s">
        <v>40</v>
      </c>
      <c s="24" t="s">
        <v>422</v>
      </c>
      <c s="25" t="s">
        <v>103</v>
      </c>
      <c s="26">
        <v>71.525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40</v>
      </c>
    </row>
    <row r="185" spans="1:5" ht="63.75">
      <c r="A185" s="30" t="s">
        <v>45</v>
      </c>
      <c r="E185" s="31" t="s">
        <v>423</v>
      </c>
    </row>
    <row r="186" spans="1:5" ht="76.5">
      <c r="A186" t="s">
        <v>46</v>
      </c>
      <c r="E186" s="29" t="s">
        <v>424</v>
      </c>
    </row>
    <row r="187" spans="1:16" ht="25.5">
      <c r="A187" s="18" t="s">
        <v>38</v>
      </c>
      <c s="23" t="s">
        <v>167</v>
      </c>
      <c s="23" t="s">
        <v>425</v>
      </c>
      <c s="18" t="s">
        <v>40</v>
      </c>
      <c s="24" t="s">
        <v>426</v>
      </c>
      <c s="25" t="s">
        <v>103</v>
      </c>
      <c s="26">
        <v>86.436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40</v>
      </c>
    </row>
    <row r="189" spans="1:5" ht="63.75">
      <c r="A189" s="30" t="s">
        <v>45</v>
      </c>
      <c r="E189" s="31" t="s">
        <v>427</v>
      </c>
    </row>
    <row r="190" spans="1:5" ht="76.5">
      <c r="A190" t="s">
        <v>46</v>
      </c>
      <c r="E190" s="29" t="s">
        <v>424</v>
      </c>
    </row>
    <row r="191" spans="1:16" ht="25.5">
      <c r="A191" s="18" t="s">
        <v>38</v>
      </c>
      <c s="23" t="s">
        <v>428</v>
      </c>
      <c s="23" t="s">
        <v>429</v>
      </c>
      <c s="18" t="s">
        <v>40</v>
      </c>
      <c s="24" t="s">
        <v>430</v>
      </c>
      <c s="25" t="s">
        <v>103</v>
      </c>
      <c s="26">
        <v>59.644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12.75">
      <c r="A192" s="28" t="s">
        <v>43</v>
      </c>
      <c r="E192" s="29" t="s">
        <v>40</v>
      </c>
    </row>
    <row r="193" spans="1:5" ht="51">
      <c r="A193" s="30" t="s">
        <v>45</v>
      </c>
      <c r="E193" s="31" t="s">
        <v>431</v>
      </c>
    </row>
    <row r="194" spans="1:5" ht="76.5">
      <c r="A194" t="s">
        <v>46</v>
      </c>
      <c r="E194" s="29" t="s">
        <v>424</v>
      </c>
    </row>
    <row r="195" spans="1:16" ht="12.75">
      <c r="A195" s="18" t="s">
        <v>38</v>
      </c>
      <c s="23" t="s">
        <v>432</v>
      </c>
      <c s="23" t="s">
        <v>433</v>
      </c>
      <c s="18" t="s">
        <v>40</v>
      </c>
      <c s="24" t="s">
        <v>434</v>
      </c>
      <c s="25" t="s">
        <v>103</v>
      </c>
      <c s="26">
        <v>14.911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40</v>
      </c>
    </row>
    <row r="197" spans="1:5" ht="51">
      <c r="A197" s="30" t="s">
        <v>45</v>
      </c>
      <c r="E197" s="31" t="s">
        <v>435</v>
      </c>
    </row>
    <row r="198" spans="1:5" ht="76.5">
      <c r="A198" t="s">
        <v>46</v>
      </c>
      <c r="E198" s="29" t="s">
        <v>424</v>
      </c>
    </row>
    <row r="199" spans="1:16" ht="12.75">
      <c r="A199" s="18" t="s">
        <v>38</v>
      </c>
      <c s="23" t="s">
        <v>436</v>
      </c>
      <c s="23" t="s">
        <v>437</v>
      </c>
      <c s="18" t="s">
        <v>40</v>
      </c>
      <c s="24" t="s">
        <v>438</v>
      </c>
      <c s="25" t="s">
        <v>103</v>
      </c>
      <c s="26">
        <v>232.515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40</v>
      </c>
    </row>
    <row r="201" spans="1:5" ht="63.75">
      <c r="A201" s="30" t="s">
        <v>45</v>
      </c>
      <c r="E201" s="31" t="s">
        <v>439</v>
      </c>
    </row>
    <row r="202" spans="1:5" ht="76.5">
      <c r="A202" t="s">
        <v>46</v>
      </c>
      <c r="E202" s="29" t="s">
        <v>424</v>
      </c>
    </row>
    <row r="203" spans="1:16" ht="12.75">
      <c r="A203" s="18" t="s">
        <v>38</v>
      </c>
      <c s="23" t="s">
        <v>440</v>
      </c>
      <c s="23" t="s">
        <v>441</v>
      </c>
      <c s="18" t="s">
        <v>40</v>
      </c>
      <c s="24" t="s">
        <v>442</v>
      </c>
      <c s="25" t="s">
        <v>103</v>
      </c>
      <c s="26">
        <v>232.515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40</v>
      </c>
    </row>
    <row r="205" spans="1:5" ht="63.75">
      <c r="A205" s="30" t="s">
        <v>45</v>
      </c>
      <c r="E205" s="31" t="s">
        <v>439</v>
      </c>
    </row>
    <row r="206" spans="1:5" ht="76.5">
      <c r="A206" t="s">
        <v>46</v>
      </c>
      <c r="E206" s="29" t="s">
        <v>424</v>
      </c>
    </row>
    <row r="207" spans="1:16" ht="12.75">
      <c r="A207" s="18" t="s">
        <v>38</v>
      </c>
      <c s="23" t="s">
        <v>443</v>
      </c>
      <c s="23" t="s">
        <v>444</v>
      </c>
      <c s="18" t="s">
        <v>40</v>
      </c>
      <c s="24" t="s">
        <v>445</v>
      </c>
      <c s="25" t="s">
        <v>103</v>
      </c>
      <c s="26">
        <v>2.325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446</v>
      </c>
    </row>
    <row r="209" spans="1:5" ht="63.75">
      <c r="A209" s="30" t="s">
        <v>45</v>
      </c>
      <c r="E209" s="31" t="s">
        <v>447</v>
      </c>
    </row>
    <row r="210" spans="1:5" ht="63.75">
      <c r="A210" t="s">
        <v>46</v>
      </c>
      <c r="E210" s="29" t="s">
        <v>448</v>
      </c>
    </row>
    <row r="211" spans="1:16" ht="12.75">
      <c r="A211" s="18" t="s">
        <v>38</v>
      </c>
      <c s="23" t="s">
        <v>449</v>
      </c>
      <c s="23" t="s">
        <v>450</v>
      </c>
      <c s="18" t="s">
        <v>40</v>
      </c>
      <c s="24" t="s">
        <v>451</v>
      </c>
      <c s="25" t="s">
        <v>129</v>
      </c>
      <c s="26">
        <v>22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40</v>
      </c>
    </row>
    <row r="213" spans="1:5" ht="12.75">
      <c r="A213" s="30" t="s">
        <v>45</v>
      </c>
      <c r="E213" s="31" t="s">
        <v>452</v>
      </c>
    </row>
    <row r="214" spans="1:5" ht="76.5">
      <c r="A214" t="s">
        <v>46</v>
      </c>
      <c r="E214" s="29" t="s">
        <v>453</v>
      </c>
    </row>
    <row r="215" spans="1:18" ht="12.75" customHeight="1">
      <c r="A215" s="5" t="s">
        <v>36</v>
      </c>
      <c s="5"/>
      <c s="35" t="s">
        <v>454</v>
      </c>
      <c s="5"/>
      <c s="21" t="s">
        <v>455</v>
      </c>
      <c s="5"/>
      <c s="5"/>
      <c s="5"/>
      <c s="36">
        <f>0+Q215</f>
      </c>
      <c r="O215">
        <f>0+R215</f>
      </c>
      <c r="Q215">
        <f>0+I216+I220+I224+I228+I232+I236+I240</f>
      </c>
      <c>
        <f>0+O216+O220+O224+O228+O232+O236+O240</f>
      </c>
    </row>
    <row r="216" spans="1:16" ht="25.5">
      <c r="A216" s="18" t="s">
        <v>38</v>
      </c>
      <c s="23" t="s">
        <v>179</v>
      </c>
      <c s="23" t="s">
        <v>456</v>
      </c>
      <c s="18" t="s">
        <v>40</v>
      </c>
      <c s="24" t="s">
        <v>457</v>
      </c>
      <c s="25" t="s">
        <v>103</v>
      </c>
      <c s="26">
        <v>45.5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458</v>
      </c>
    </row>
    <row r="218" spans="1:5" ht="12.75">
      <c r="A218" s="30" t="s">
        <v>45</v>
      </c>
      <c r="E218" s="31" t="s">
        <v>459</v>
      </c>
    </row>
    <row r="219" spans="1:5" ht="191.25">
      <c r="A219" t="s">
        <v>46</v>
      </c>
      <c r="E219" s="29" t="s">
        <v>460</v>
      </c>
    </row>
    <row r="220" spans="1:16" ht="25.5">
      <c r="A220" s="18" t="s">
        <v>38</v>
      </c>
      <c s="23" t="s">
        <v>184</v>
      </c>
      <c s="23" t="s">
        <v>461</v>
      </c>
      <c s="18" t="s">
        <v>40</v>
      </c>
      <c s="24" t="s">
        <v>462</v>
      </c>
      <c s="25" t="s">
        <v>103</v>
      </c>
      <c s="26">
        <v>109.25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463</v>
      </c>
    </row>
    <row r="222" spans="1:5" ht="12.75">
      <c r="A222" s="30" t="s">
        <v>45</v>
      </c>
      <c r="E222" s="31" t="s">
        <v>464</v>
      </c>
    </row>
    <row r="223" spans="1:5" ht="204">
      <c r="A223" t="s">
        <v>46</v>
      </c>
      <c r="E223" s="29" t="s">
        <v>465</v>
      </c>
    </row>
    <row r="224" spans="1:16" ht="12.75">
      <c r="A224" s="18" t="s">
        <v>38</v>
      </c>
      <c s="23" t="s">
        <v>189</v>
      </c>
      <c s="23" t="s">
        <v>466</v>
      </c>
      <c s="18" t="s">
        <v>40</v>
      </c>
      <c s="24" t="s">
        <v>467</v>
      </c>
      <c s="25" t="s">
        <v>103</v>
      </c>
      <c s="26">
        <v>36.48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40</v>
      </c>
    </row>
    <row r="226" spans="1:5" ht="12.75">
      <c r="A226" s="30" t="s">
        <v>45</v>
      </c>
      <c r="E226" s="31" t="s">
        <v>468</v>
      </c>
    </row>
    <row r="227" spans="1:5" ht="38.25">
      <c r="A227" t="s">
        <v>46</v>
      </c>
      <c r="E227" s="29" t="s">
        <v>469</v>
      </c>
    </row>
    <row r="228" spans="1:16" ht="12.75">
      <c r="A228" s="18" t="s">
        <v>38</v>
      </c>
      <c s="23" t="s">
        <v>195</v>
      </c>
      <c s="23" t="s">
        <v>470</v>
      </c>
      <c s="18" t="s">
        <v>40</v>
      </c>
      <c s="24" t="s">
        <v>471</v>
      </c>
      <c s="25" t="s">
        <v>103</v>
      </c>
      <c s="26">
        <v>91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25.5">
      <c r="A229" s="28" t="s">
        <v>43</v>
      </c>
      <c r="E229" s="29" t="s">
        <v>472</v>
      </c>
    </row>
    <row r="230" spans="1:5" ht="12.75">
      <c r="A230" s="30" t="s">
        <v>45</v>
      </c>
      <c r="E230" s="31" t="s">
        <v>473</v>
      </c>
    </row>
    <row r="231" spans="1:5" ht="38.25">
      <c r="A231" t="s">
        <v>46</v>
      </c>
      <c r="E231" s="29" t="s">
        <v>469</v>
      </c>
    </row>
    <row r="232" spans="1:16" ht="12.75">
      <c r="A232" s="18" t="s">
        <v>38</v>
      </c>
      <c s="23" t="s">
        <v>474</v>
      </c>
      <c s="23" t="s">
        <v>475</v>
      </c>
      <c s="18" t="s">
        <v>40</v>
      </c>
      <c s="24" t="s">
        <v>476</v>
      </c>
      <c s="25" t="s">
        <v>103</v>
      </c>
      <c s="26">
        <v>232.515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40</v>
      </c>
    </row>
    <row r="234" spans="1:5" ht="63.75">
      <c r="A234" s="30" t="s">
        <v>45</v>
      </c>
      <c r="E234" s="31" t="s">
        <v>439</v>
      </c>
    </row>
    <row r="235" spans="1:5" ht="51">
      <c r="A235" t="s">
        <v>46</v>
      </c>
      <c r="E235" s="29" t="s">
        <v>477</v>
      </c>
    </row>
    <row r="236" spans="1:16" ht="12.75">
      <c r="A236" s="18" t="s">
        <v>38</v>
      </c>
      <c s="23" t="s">
        <v>478</v>
      </c>
      <c s="23" t="s">
        <v>479</v>
      </c>
      <c s="18" t="s">
        <v>40</v>
      </c>
      <c s="24" t="s">
        <v>480</v>
      </c>
      <c s="25" t="s">
        <v>103</v>
      </c>
      <c s="26">
        <v>13.2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481</v>
      </c>
    </row>
    <row r="238" spans="1:5" ht="12.75">
      <c r="A238" s="30" t="s">
        <v>45</v>
      </c>
      <c r="E238" s="31" t="s">
        <v>482</v>
      </c>
    </row>
    <row r="239" spans="1:5" ht="51">
      <c r="A239" t="s">
        <v>46</v>
      </c>
      <c r="E239" s="29" t="s">
        <v>477</v>
      </c>
    </row>
    <row r="240" spans="1:16" ht="12.75">
      <c r="A240" s="18" t="s">
        <v>38</v>
      </c>
      <c s="23" t="s">
        <v>483</v>
      </c>
      <c s="23" t="s">
        <v>484</v>
      </c>
      <c s="18" t="s">
        <v>40</v>
      </c>
      <c s="24" t="s">
        <v>485</v>
      </c>
      <c s="25" t="s">
        <v>103</v>
      </c>
      <c s="26">
        <v>66.85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486</v>
      </c>
    </row>
    <row r="242" spans="1:5" ht="12.75">
      <c r="A242" s="30" t="s">
        <v>45</v>
      </c>
      <c r="E242" s="31" t="s">
        <v>487</v>
      </c>
    </row>
    <row r="243" spans="1:5" ht="51">
      <c r="A243" t="s">
        <v>46</v>
      </c>
      <c r="E243" s="29" t="s">
        <v>477</v>
      </c>
    </row>
    <row r="244" spans="1:18" ht="12.75" customHeight="1">
      <c r="A244" s="5" t="s">
        <v>36</v>
      </c>
      <c s="5"/>
      <c s="35" t="s">
        <v>488</v>
      </c>
      <c s="5"/>
      <c s="21" t="s">
        <v>489</v>
      </c>
      <c s="5"/>
      <c s="5"/>
      <c s="5"/>
      <c s="36">
        <f>0+Q244</f>
      </c>
      <c r="O244">
        <f>0+R244</f>
      </c>
      <c r="Q244">
        <f>0+I245</f>
      </c>
      <c>
        <f>0+O245</f>
      </c>
    </row>
    <row r="245" spans="1:16" ht="12.75">
      <c r="A245" s="18" t="s">
        <v>38</v>
      </c>
      <c s="23" t="s">
        <v>490</v>
      </c>
      <c s="23" t="s">
        <v>491</v>
      </c>
      <c s="18" t="s">
        <v>40</v>
      </c>
      <c s="24" t="s">
        <v>492</v>
      </c>
      <c s="25" t="s">
        <v>192</v>
      </c>
      <c s="26">
        <v>2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493</v>
      </c>
    </row>
    <row r="247" spans="1:5" ht="12.75">
      <c r="A247" s="30" t="s">
        <v>45</v>
      </c>
      <c r="E247" s="31" t="s">
        <v>40</v>
      </c>
    </row>
    <row r="248" spans="1:5" ht="153">
      <c r="A248" t="s">
        <v>46</v>
      </c>
      <c r="E248" s="29" t="s">
        <v>494</v>
      </c>
    </row>
    <row r="249" spans="1:18" ht="12.75" customHeight="1">
      <c r="A249" s="5" t="s">
        <v>36</v>
      </c>
      <c s="5"/>
      <c s="35" t="s">
        <v>33</v>
      </c>
      <c s="5"/>
      <c s="21" t="s">
        <v>172</v>
      </c>
      <c s="5"/>
      <c s="5"/>
      <c s="5"/>
      <c s="36">
        <f>0+Q249</f>
      </c>
      <c r="O249">
        <f>0+R249</f>
      </c>
      <c r="Q249">
        <f>0+I250+I254+I258+I262+I266+I270+I274+I278+I282+I286+I290+I294+I298+I302+I306+I310+I314</f>
      </c>
      <c>
        <f>0+O250+O254+O258+O262+O266+O270+O274+O278+O282+O286+O290+O294+O298+O302+O306+O310+O314</f>
      </c>
    </row>
    <row r="250" spans="1:16" ht="12.75">
      <c r="A250" s="18" t="s">
        <v>38</v>
      </c>
      <c s="23" t="s">
        <v>495</v>
      </c>
      <c s="23" t="s">
        <v>496</v>
      </c>
      <c s="18" t="s">
        <v>40</v>
      </c>
      <c s="24" t="s">
        <v>497</v>
      </c>
      <c s="25" t="s">
        <v>129</v>
      </c>
      <c s="26">
        <v>43.7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498</v>
      </c>
    </row>
    <row r="252" spans="1:5" ht="12.75">
      <c r="A252" s="30" t="s">
        <v>45</v>
      </c>
      <c r="E252" s="31" t="s">
        <v>499</v>
      </c>
    </row>
    <row r="253" spans="1:5" ht="63.75">
      <c r="A253" t="s">
        <v>46</v>
      </c>
      <c r="E253" s="29" t="s">
        <v>500</v>
      </c>
    </row>
    <row r="254" spans="1:16" ht="25.5">
      <c r="A254" s="18" t="s">
        <v>38</v>
      </c>
      <c s="23" t="s">
        <v>501</v>
      </c>
      <c s="23" t="s">
        <v>502</v>
      </c>
      <c s="18" t="s">
        <v>40</v>
      </c>
      <c s="24" t="s">
        <v>503</v>
      </c>
      <c s="25" t="s">
        <v>129</v>
      </c>
      <c s="26">
        <v>21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12.75">
      <c r="A255" s="28" t="s">
        <v>43</v>
      </c>
      <c r="E255" s="29" t="s">
        <v>504</v>
      </c>
    </row>
    <row r="256" spans="1:5" ht="12.75">
      <c r="A256" s="30" t="s">
        <v>45</v>
      </c>
      <c r="E256" s="31" t="s">
        <v>40</v>
      </c>
    </row>
    <row r="257" spans="1:5" ht="38.25">
      <c r="A257" t="s">
        <v>46</v>
      </c>
      <c r="E257" s="29" t="s">
        <v>183</v>
      </c>
    </row>
    <row r="258" spans="1:16" ht="12.75">
      <c r="A258" s="18" t="s">
        <v>38</v>
      </c>
      <c s="23" t="s">
        <v>505</v>
      </c>
      <c s="23" t="s">
        <v>506</v>
      </c>
      <c s="18" t="s">
        <v>40</v>
      </c>
      <c s="24" t="s">
        <v>507</v>
      </c>
      <c s="25" t="s">
        <v>129</v>
      </c>
      <c s="26">
        <v>45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12.75">
      <c r="A259" s="28" t="s">
        <v>43</v>
      </c>
      <c r="E259" s="29" t="s">
        <v>508</v>
      </c>
    </row>
    <row r="260" spans="1:5" ht="12.75">
      <c r="A260" s="30" t="s">
        <v>45</v>
      </c>
      <c r="E260" s="31" t="s">
        <v>509</v>
      </c>
    </row>
    <row r="261" spans="1:5" ht="38.25">
      <c r="A261" t="s">
        <v>46</v>
      </c>
      <c r="E261" s="29" t="s">
        <v>183</v>
      </c>
    </row>
    <row r="262" spans="1:16" ht="12.75">
      <c r="A262" s="18" t="s">
        <v>38</v>
      </c>
      <c s="23" t="s">
        <v>510</v>
      </c>
      <c s="23" t="s">
        <v>511</v>
      </c>
      <c s="18" t="s">
        <v>40</v>
      </c>
      <c s="24" t="s">
        <v>512</v>
      </c>
      <c s="25" t="s">
        <v>192</v>
      </c>
      <c s="26">
        <v>6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12.75">
      <c r="A263" s="28" t="s">
        <v>43</v>
      </c>
      <c r="E263" s="29" t="s">
        <v>513</v>
      </c>
    </row>
    <row r="264" spans="1:5" ht="12.75">
      <c r="A264" s="30" t="s">
        <v>45</v>
      </c>
      <c r="E264" s="31" t="s">
        <v>40</v>
      </c>
    </row>
    <row r="265" spans="1:5" ht="38.25">
      <c r="A265" t="s">
        <v>46</v>
      </c>
      <c r="E265" s="29" t="s">
        <v>514</v>
      </c>
    </row>
    <row r="266" spans="1:16" ht="12.75">
      <c r="A266" s="18" t="s">
        <v>38</v>
      </c>
      <c s="23" t="s">
        <v>515</v>
      </c>
      <c s="23" t="s">
        <v>516</v>
      </c>
      <c s="18" t="s">
        <v>40</v>
      </c>
      <c s="24" t="s">
        <v>517</v>
      </c>
      <c s="25" t="s">
        <v>192</v>
      </c>
      <c s="26">
        <v>1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12.75">
      <c r="A267" s="28" t="s">
        <v>43</v>
      </c>
      <c r="E267" s="29" t="s">
        <v>518</v>
      </c>
    </row>
    <row r="268" spans="1:5" ht="12.75">
      <c r="A268" s="30" t="s">
        <v>45</v>
      </c>
      <c r="E268" s="31" t="s">
        <v>40</v>
      </c>
    </row>
    <row r="269" spans="1:5" ht="25.5">
      <c r="A269" t="s">
        <v>46</v>
      </c>
      <c r="E269" s="29" t="s">
        <v>519</v>
      </c>
    </row>
    <row r="270" spans="1:16" ht="25.5">
      <c r="A270" s="18" t="s">
        <v>38</v>
      </c>
      <c s="23" t="s">
        <v>520</v>
      </c>
      <c s="23" t="s">
        <v>521</v>
      </c>
      <c s="18" t="s">
        <v>40</v>
      </c>
      <c s="24" t="s">
        <v>522</v>
      </c>
      <c s="25" t="s">
        <v>192</v>
      </c>
      <c s="26">
        <v>2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523</v>
      </c>
    </row>
    <row r="272" spans="1:5" ht="12.75">
      <c r="A272" s="30" t="s">
        <v>45</v>
      </c>
      <c r="E272" s="31" t="s">
        <v>40</v>
      </c>
    </row>
    <row r="273" spans="1:5" ht="25.5">
      <c r="A273" t="s">
        <v>46</v>
      </c>
      <c r="E273" s="29" t="s">
        <v>524</v>
      </c>
    </row>
    <row r="274" spans="1:16" ht="12.75">
      <c r="A274" s="18" t="s">
        <v>38</v>
      </c>
      <c s="23" t="s">
        <v>525</v>
      </c>
      <c s="23" t="s">
        <v>526</v>
      </c>
      <c s="18" t="s">
        <v>40</v>
      </c>
      <c s="24" t="s">
        <v>527</v>
      </c>
      <c s="25" t="s">
        <v>129</v>
      </c>
      <c s="26">
        <v>16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12.75">
      <c r="A275" s="28" t="s">
        <v>43</v>
      </c>
      <c r="E275" s="29" t="s">
        <v>528</v>
      </c>
    </row>
    <row r="276" spans="1:5" ht="63.75">
      <c r="A276" s="30" t="s">
        <v>45</v>
      </c>
      <c r="E276" s="31" t="s">
        <v>529</v>
      </c>
    </row>
    <row r="277" spans="1:5" ht="51">
      <c r="A277" t="s">
        <v>46</v>
      </c>
      <c r="E277" s="29" t="s">
        <v>530</v>
      </c>
    </row>
    <row r="278" spans="1:16" ht="12.75">
      <c r="A278" s="18" t="s">
        <v>38</v>
      </c>
      <c s="23" t="s">
        <v>531</v>
      </c>
      <c s="23" t="s">
        <v>532</v>
      </c>
      <c s="18" t="s">
        <v>40</v>
      </c>
      <c s="24" t="s">
        <v>533</v>
      </c>
      <c s="25" t="s">
        <v>129</v>
      </c>
      <c s="26">
        <v>8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12.75">
      <c r="A279" s="28" t="s">
        <v>43</v>
      </c>
      <c r="E279" s="29" t="s">
        <v>534</v>
      </c>
    </row>
    <row r="280" spans="1:5" ht="63.75">
      <c r="A280" s="30" t="s">
        <v>45</v>
      </c>
      <c r="E280" s="31" t="s">
        <v>535</v>
      </c>
    </row>
    <row r="281" spans="1:5" ht="51">
      <c r="A281" t="s">
        <v>46</v>
      </c>
      <c r="E281" s="29" t="s">
        <v>530</v>
      </c>
    </row>
    <row r="282" spans="1:16" ht="12.75">
      <c r="A282" s="18" t="s">
        <v>38</v>
      </c>
      <c s="23" t="s">
        <v>536</v>
      </c>
      <c s="23" t="s">
        <v>537</v>
      </c>
      <c s="18" t="s">
        <v>40</v>
      </c>
      <c s="24" t="s">
        <v>538</v>
      </c>
      <c s="25" t="s">
        <v>129</v>
      </c>
      <c s="26">
        <v>12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12.75">
      <c r="A283" s="28" t="s">
        <v>43</v>
      </c>
      <c r="E283" s="29" t="s">
        <v>539</v>
      </c>
    </row>
    <row r="284" spans="1:5" ht="12.75">
      <c r="A284" s="30" t="s">
        <v>45</v>
      </c>
      <c r="E284" s="31" t="s">
        <v>540</v>
      </c>
    </row>
    <row r="285" spans="1:5" ht="89.25">
      <c r="A285" t="s">
        <v>46</v>
      </c>
      <c r="E285" s="29" t="s">
        <v>541</v>
      </c>
    </row>
    <row r="286" spans="1:16" ht="12.75">
      <c r="A286" s="18" t="s">
        <v>38</v>
      </c>
      <c s="23" t="s">
        <v>542</v>
      </c>
      <c s="23" t="s">
        <v>543</v>
      </c>
      <c s="18" t="s">
        <v>40</v>
      </c>
      <c s="24" t="s">
        <v>544</v>
      </c>
      <c s="25" t="s">
        <v>192</v>
      </c>
      <c s="26">
        <v>2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12.75">
      <c r="A287" s="28" t="s">
        <v>43</v>
      </c>
      <c r="E287" s="29" t="s">
        <v>545</v>
      </c>
    </row>
    <row r="288" spans="1:5" ht="12.75">
      <c r="A288" s="30" t="s">
        <v>45</v>
      </c>
      <c r="E288" s="31" t="s">
        <v>40</v>
      </c>
    </row>
    <row r="289" spans="1:5" ht="267.75">
      <c r="A289" t="s">
        <v>46</v>
      </c>
      <c r="E289" s="29" t="s">
        <v>546</v>
      </c>
    </row>
    <row r="290" spans="1:16" ht="12.75">
      <c r="A290" s="18" t="s">
        <v>38</v>
      </c>
      <c s="23" t="s">
        <v>547</v>
      </c>
      <c s="23" t="s">
        <v>548</v>
      </c>
      <c s="18" t="s">
        <v>40</v>
      </c>
      <c s="24" t="s">
        <v>549</v>
      </c>
      <c s="25" t="s">
        <v>109</v>
      </c>
      <c s="26">
        <v>1.08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12.75">
      <c r="A291" s="28" t="s">
        <v>43</v>
      </c>
      <c r="E291" s="29" t="s">
        <v>550</v>
      </c>
    </row>
    <row r="292" spans="1:5" ht="12.75">
      <c r="A292" s="30" t="s">
        <v>45</v>
      </c>
      <c r="E292" s="31" t="s">
        <v>551</v>
      </c>
    </row>
    <row r="293" spans="1:5" ht="102">
      <c r="A293" t="s">
        <v>46</v>
      </c>
      <c r="E293" s="29" t="s">
        <v>552</v>
      </c>
    </row>
    <row r="294" spans="1:16" ht="12.75">
      <c r="A294" s="18" t="s">
        <v>38</v>
      </c>
      <c s="23" t="s">
        <v>553</v>
      </c>
      <c s="23" t="s">
        <v>554</v>
      </c>
      <c s="18" t="s">
        <v>40</v>
      </c>
      <c s="24" t="s">
        <v>555</v>
      </c>
      <c s="25" t="s">
        <v>109</v>
      </c>
      <c s="26">
        <v>21.277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12.75">
      <c r="A295" s="28" t="s">
        <v>43</v>
      </c>
      <c r="E295" s="29" t="s">
        <v>556</v>
      </c>
    </row>
    <row r="296" spans="1:5" ht="63.75">
      <c r="A296" s="30" t="s">
        <v>45</v>
      </c>
      <c r="E296" s="31" t="s">
        <v>557</v>
      </c>
    </row>
    <row r="297" spans="1:5" ht="102">
      <c r="A297" t="s">
        <v>46</v>
      </c>
      <c r="E297" s="29" t="s">
        <v>552</v>
      </c>
    </row>
    <row r="298" spans="1:16" ht="12.75">
      <c r="A298" s="18" t="s">
        <v>38</v>
      </c>
      <c s="23" t="s">
        <v>558</v>
      </c>
      <c s="23" t="s">
        <v>559</v>
      </c>
      <c s="18" t="s">
        <v>40</v>
      </c>
      <c s="24" t="s">
        <v>560</v>
      </c>
      <c s="25" t="s">
        <v>103</v>
      </c>
      <c s="26">
        <v>90.3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12.75">
      <c r="A299" s="28" t="s">
        <v>43</v>
      </c>
      <c r="E299" s="29" t="s">
        <v>561</v>
      </c>
    </row>
    <row r="300" spans="1:5" ht="12.75">
      <c r="A300" s="30" t="s">
        <v>45</v>
      </c>
      <c r="E300" s="31" t="s">
        <v>562</v>
      </c>
    </row>
    <row r="301" spans="1:5" ht="76.5">
      <c r="A301" t="s">
        <v>46</v>
      </c>
      <c r="E301" s="29" t="s">
        <v>563</v>
      </c>
    </row>
    <row r="302" spans="1:16" ht="12.75">
      <c r="A302" s="18" t="s">
        <v>38</v>
      </c>
      <c s="23" t="s">
        <v>564</v>
      </c>
      <c s="23" t="s">
        <v>565</v>
      </c>
      <c s="18" t="s">
        <v>40</v>
      </c>
      <c s="24" t="s">
        <v>566</v>
      </c>
      <c s="25" t="s">
        <v>129</v>
      </c>
      <c s="26">
        <v>16</v>
      </c>
      <c s="27">
        <v>0</v>
      </c>
      <c s="27">
        <f>ROUND(ROUND(H302,2)*ROUND(G302,3),2)</f>
      </c>
      <c r="O302">
        <f>(I302*21)/100</f>
      </c>
      <c t="s">
        <v>16</v>
      </c>
    </row>
    <row r="303" spans="1:5" ht="12.75">
      <c r="A303" s="28" t="s">
        <v>43</v>
      </c>
      <c r="E303" s="29" t="s">
        <v>567</v>
      </c>
    </row>
    <row r="304" spans="1:5" ht="12.75">
      <c r="A304" s="30" t="s">
        <v>45</v>
      </c>
      <c r="E304" s="31" t="s">
        <v>568</v>
      </c>
    </row>
    <row r="305" spans="1:5" ht="38.25">
      <c r="A305" t="s">
        <v>46</v>
      </c>
      <c r="E305" s="29" t="s">
        <v>569</v>
      </c>
    </row>
    <row r="306" spans="1:16" ht="12.75">
      <c r="A306" s="18" t="s">
        <v>38</v>
      </c>
      <c s="23" t="s">
        <v>570</v>
      </c>
      <c s="23" t="s">
        <v>571</v>
      </c>
      <c s="18" t="s">
        <v>40</v>
      </c>
      <c s="24" t="s">
        <v>572</v>
      </c>
      <c s="25" t="s">
        <v>129</v>
      </c>
      <c s="26">
        <v>16</v>
      </c>
      <c s="27">
        <v>0</v>
      </c>
      <c s="27">
        <f>ROUND(ROUND(H306,2)*ROUND(G306,3),2)</f>
      </c>
      <c r="O306">
        <f>(I306*21)/100</f>
      </c>
      <c t="s">
        <v>16</v>
      </c>
    </row>
    <row r="307" spans="1:5" ht="12.75">
      <c r="A307" s="28" t="s">
        <v>43</v>
      </c>
      <c r="E307" s="29" t="s">
        <v>573</v>
      </c>
    </row>
    <row r="308" spans="1:5" ht="12.75">
      <c r="A308" s="30" t="s">
        <v>45</v>
      </c>
      <c r="E308" s="31" t="s">
        <v>574</v>
      </c>
    </row>
    <row r="309" spans="1:5" ht="25.5">
      <c r="A309" t="s">
        <v>46</v>
      </c>
      <c r="E309" s="29" t="s">
        <v>178</v>
      </c>
    </row>
    <row r="310" spans="1:16" ht="12.75">
      <c r="A310" s="18" t="s">
        <v>38</v>
      </c>
      <c s="23" t="s">
        <v>575</v>
      </c>
      <c s="23" t="s">
        <v>576</v>
      </c>
      <c s="18" t="s">
        <v>40</v>
      </c>
      <c s="24" t="s">
        <v>577</v>
      </c>
      <c s="25" t="s">
        <v>103</v>
      </c>
      <c s="26">
        <v>232.515</v>
      </c>
      <c s="27">
        <v>0</v>
      </c>
      <c s="27">
        <f>ROUND(ROUND(H310,2)*ROUND(G310,3),2)</f>
      </c>
      <c r="O310">
        <f>(I310*21)/100</f>
      </c>
      <c t="s">
        <v>16</v>
      </c>
    </row>
    <row r="311" spans="1:5" ht="12.75">
      <c r="A311" s="28" t="s">
        <v>43</v>
      </c>
      <c r="E311" s="29" t="s">
        <v>40</v>
      </c>
    </row>
    <row r="312" spans="1:5" ht="63.75">
      <c r="A312" s="30" t="s">
        <v>45</v>
      </c>
      <c r="E312" s="31" t="s">
        <v>439</v>
      </c>
    </row>
    <row r="313" spans="1:5" ht="25.5">
      <c r="A313" t="s">
        <v>46</v>
      </c>
      <c r="E313" s="29" t="s">
        <v>578</v>
      </c>
    </row>
    <row r="314" spans="1:16" ht="25.5">
      <c r="A314" s="18" t="s">
        <v>38</v>
      </c>
      <c s="23" t="s">
        <v>579</v>
      </c>
      <c s="23" t="s">
        <v>580</v>
      </c>
      <c s="18" t="s">
        <v>40</v>
      </c>
      <c s="24" t="s">
        <v>581</v>
      </c>
      <c s="25" t="s">
        <v>129</v>
      </c>
      <c s="26">
        <v>50</v>
      </c>
      <c s="27">
        <v>0</v>
      </c>
      <c s="27">
        <f>ROUND(ROUND(H314,2)*ROUND(G314,3),2)</f>
      </c>
      <c r="O314">
        <f>(I314*21)/100</f>
      </c>
      <c t="s">
        <v>16</v>
      </c>
    </row>
    <row r="315" spans="1:5" ht="12.75">
      <c r="A315" s="28" t="s">
        <v>43</v>
      </c>
      <c r="E315" s="29" t="s">
        <v>40</v>
      </c>
    </row>
    <row r="316" spans="1:5" ht="12.75">
      <c r="A316" s="30" t="s">
        <v>45</v>
      </c>
      <c r="E316" s="31" t="s">
        <v>582</v>
      </c>
    </row>
    <row r="317" spans="1:5" ht="114.75">
      <c r="A317" t="s">
        <v>46</v>
      </c>
      <c r="E317" s="29" t="s">
        <v>583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